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DOMAIN-SRV\Corporativa\COMUNICACIONES\2026\Publicaciones Sitio web\Junio\"/>
    </mc:Choice>
  </mc:AlternateContent>
  <xr:revisionPtr revIDLastSave="0" documentId="8_{3EE4AD0B-AA9B-499B-9876-4A3DE2F61D2A}" xr6:coauthVersionLast="47" xr6:coauthVersionMax="47" xr10:uidLastSave="{00000000-0000-0000-0000-000000000000}"/>
  <bookViews>
    <workbookView xWindow="-108" yWindow="-108" windowWidth="23256" windowHeight="12456" xr2:uid="{00000000-000D-0000-FFFF-FFFF00000000}"/>
  </bookViews>
  <sheets>
    <sheet name="MATRIZ CORRUPCION" sheetId="1" r:id="rId1"/>
    <sheet name="VALORACIÓN DEL RIESGO" sheetId="7" r:id="rId2"/>
    <sheet name="GRAFICOS" sheetId="9" r:id="rId3"/>
    <sheet name="MAPA DE CALOR" sheetId="5" r:id="rId4"/>
  </sheets>
  <externalReferences>
    <externalReference r:id="rId5"/>
  </externalReferences>
  <definedNames>
    <definedName name="_xlnm._FilterDatabase" localSheetId="0" hidden="1">'MATRIZ CORRUPCION'!$A$7:$Q$32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0" i="7" l="1"/>
  <c r="C21" i="9"/>
  <c r="C19" i="9"/>
  <c r="D20" i="9" s="1"/>
  <c r="C20" i="9"/>
  <c r="C4" i="9"/>
  <c r="D21" i="9" l="1"/>
  <c r="E19" i="9" s="1"/>
  <c r="F8" i="7"/>
  <c r="D16" i="7"/>
  <c r="E14" i="7" s="1"/>
  <c r="D15" i="7"/>
  <c r="H8" i="1"/>
  <c r="F6" i="7" l="1"/>
  <c r="F9" i="7"/>
  <c r="F7" i="7"/>
  <c r="O17" i="1"/>
  <c r="O16" i="1"/>
  <c r="O14" i="1"/>
  <c r="O13" i="1"/>
  <c r="O11" i="1"/>
  <c r="O9" i="1"/>
  <c r="O8" i="1"/>
  <c r="H17" i="1"/>
  <c r="H16" i="1"/>
  <c r="H14" i="1"/>
  <c r="H13" i="1"/>
  <c r="H11" i="1"/>
  <c r="H9" i="1"/>
  <c r="F10"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Jorge Gutierrez</author>
  </authors>
  <commentList>
    <comment ref="B4" authorId="0" shapeId="0" xr:uid="{BDBF5F4B-2BC8-48B7-93EA-2C4DBFBF6838}">
      <text>
        <r>
          <rPr>
            <sz val="9"/>
            <color indexed="81"/>
            <rFont val="Tahoma"/>
            <family val="2"/>
          </rPr>
          <t>Es aquel  al que se enfrenta una entidad en ausencia de acciones de la dirección para modificar su probabilidad o impacto</t>
        </r>
      </text>
    </comment>
    <comment ref="B5" authorId="0" shapeId="0" xr:uid="{D5862AA6-4224-451F-B329-BF49A6B998BE}">
      <text>
        <r>
          <rPr>
            <sz val="9"/>
            <color indexed="81"/>
            <rFont val="Tahoma"/>
            <family val="2"/>
          </rPr>
          <t xml:space="preserve">Grado  en la cual es probable que ocurra un evento .
</t>
        </r>
      </text>
    </comment>
    <comment ref="C5" authorId="0" shapeId="0" xr:uid="{D3BC858F-5F71-43EF-8CC8-9584D9E64A5F}">
      <text>
        <r>
          <rPr>
            <sz val="11"/>
            <color indexed="81"/>
            <rFont val="Tahoma"/>
            <family val="2"/>
          </rPr>
          <t>Se entiende  las consecuencias que puede ocasionar a la organización  la materialización del riesgo</t>
        </r>
        <r>
          <rPr>
            <sz val="9"/>
            <color indexed="81"/>
            <rFont val="Tahoma"/>
            <family val="2"/>
          </rPr>
          <t xml:space="preserve">
</t>
        </r>
      </text>
    </comment>
    <comment ref="D5" authorId="0" shapeId="0" xr:uid="{9B6A063F-D306-4561-9A74-BA4A86358DCF}">
      <text>
        <r>
          <rPr>
            <sz val="9"/>
            <color indexed="81"/>
            <rFont val="Tahoma"/>
            <family val="2"/>
          </rPr>
          <t>Determinar de acuerdo a la probabilidad  e impacto en que zona de riesgo se encuentra</t>
        </r>
        <r>
          <rPr>
            <sz val="9"/>
            <color indexed="81"/>
            <rFont val="Tahoma"/>
            <family val="2"/>
          </rPr>
          <t xml:space="preserve">
</t>
        </r>
      </text>
    </comment>
  </commentList>
</comments>
</file>

<file path=xl/sharedStrings.xml><?xml version="1.0" encoding="utf-8"?>
<sst xmlns="http://schemas.openxmlformats.org/spreadsheetml/2006/main" count="439" uniqueCount="237">
  <si>
    <t>Dirección de Transporte</t>
  </si>
  <si>
    <t>10
MAYOR</t>
  </si>
  <si>
    <t>Uso indebido o privilegiado de la información.</t>
  </si>
  <si>
    <t>5
MODERADO</t>
  </si>
  <si>
    <t>Sanciones por las entidades de control por información incompleta o con falta de veracidad.
Toma de decisiones inapropiadas en el manejo de recursos financieros por la Alta Dirección. Investigaciones Fiscales, Disciplinarias y Penales.
Detrimento patrimonial.</t>
  </si>
  <si>
    <t>20 CATASTROFICO</t>
  </si>
  <si>
    <t>Sanciones por intereses moratorios
Procesos disciplinarios. Pérdida de Imagen reputacional de la Entidad.</t>
  </si>
  <si>
    <t>20
CATASTROFICO</t>
  </si>
  <si>
    <t>Detrimento patrimonial.
Posibles procesos disciplinarios.
Demandas de ciudadanos.
Multas y sanciones.</t>
  </si>
  <si>
    <t>2
IMPROBABLE</t>
  </si>
  <si>
    <t>Dirección de Gestión Social y Mercadeo.
Secretaria General.</t>
  </si>
  <si>
    <t>Manual de Gestión Social.
Manual de Adquisición Predial.
Controles del proceso de Gestión Documental.
Aplicativo Documental.</t>
  </si>
  <si>
    <t>1
RARA VEZ</t>
  </si>
  <si>
    <t>Causa</t>
  </si>
  <si>
    <t>Riesgo</t>
  </si>
  <si>
    <t>Consecuencia</t>
  </si>
  <si>
    <t>Análisis del Riesgo</t>
  </si>
  <si>
    <t>Valoración del riesgo</t>
  </si>
  <si>
    <t>Fecha</t>
  </si>
  <si>
    <t>Seguimiento</t>
  </si>
  <si>
    <t>Responsable</t>
  </si>
  <si>
    <t>Tiempo de ejecución</t>
  </si>
  <si>
    <t>Riesgo inherente</t>
  </si>
  <si>
    <t>Controles</t>
  </si>
  <si>
    <t>Riesgo residual</t>
  </si>
  <si>
    <t>Probabilidad</t>
  </si>
  <si>
    <t>Impacto</t>
  </si>
  <si>
    <t>Zona del riesgo</t>
  </si>
  <si>
    <t>Zona de riesgo</t>
  </si>
  <si>
    <t>Identificación del riesgo</t>
  </si>
  <si>
    <t>Valoración del Riesgo de Corrupción</t>
  </si>
  <si>
    <t>Monitoreo y Revisión</t>
  </si>
  <si>
    <t>Dirección Administrativa Comunicaciones Gerencia Secretaria General</t>
  </si>
  <si>
    <t>Disponer  permanentemente de canales y procesos efectivos de comunicación interna y externa para mitigar posibles casos de corrupción</t>
  </si>
  <si>
    <t>Gerencia Secretaria General Jurídica
Control Interno Comunicaciones</t>
  </si>
  <si>
    <t>Todas las direcciones</t>
  </si>
  <si>
    <t>Alteración de la información contable y financiera para ocultar transacciones indebidas.</t>
  </si>
  <si>
    <t>Dirección Financiera</t>
  </si>
  <si>
    <t>Favorecer a personas naturales o jurídicas que tengan algún vínculo o favoritismo en el pago de cuentas.</t>
  </si>
  <si>
    <t>Control externo al área financiera en el proceso de pagos y verificación.</t>
  </si>
  <si>
    <t>Coordinación de Control Interno</t>
  </si>
  <si>
    <t>Aceptación de criterios en favor de terceros, durante la  planificación de proyectos de la entidad.</t>
  </si>
  <si>
    <t>Realizar la planificación del sistema
conforme a los criterios técnicos asociados a la implementación de alternativas viables desde la movilidad y atención al usuario, independientemente de los intereses de actores externos del proyecto que busquen beneficios propios.
Garantizar que los diseños de los proyectos a implementar recojan todos los aspectos técnicos para su correcta implementación y que en la etapa de construcción se cumpla con los lineamientos establecidos en los diseños.</t>
  </si>
  <si>
    <t>Manipulación de información en expedientes u otros documentos que contengan datos de las US (Unidades Sociales)</t>
  </si>
  <si>
    <t>Información alterada de los datos de las US (Unidades Sociales)  en expedientes u otros documentos</t>
  </si>
  <si>
    <t>Fuente: "Guía para la Gestión del Riesgo de Corrupción 2015".</t>
  </si>
  <si>
    <t>Presidencia de la República y Departamento Administrativo de la Función Pública.</t>
  </si>
  <si>
    <r>
      <rPr>
        <sz val="9"/>
        <rFont val="Arial"/>
        <family val="2"/>
      </rPr>
      <t>1
RARA VEZ</t>
    </r>
  </si>
  <si>
    <r>
      <rPr>
        <sz val="9"/>
        <rFont val="Arial"/>
        <family val="2"/>
      </rPr>
      <t>5
MODERADO</t>
    </r>
  </si>
  <si>
    <r>
      <rPr>
        <sz val="9"/>
        <rFont val="Arial"/>
        <family val="2"/>
      </rPr>
      <t>Creación de políticas para la divulgación de la información.
Fortalecer el proceso comunicacional de la entidad.
Fortalecer la Política de Transparencia. Fortalecer el Comité de Transparencia y Probidad.
Seguimiento y control  de los planes estratégicos y de acción.</t>
    </r>
  </si>
  <si>
    <r>
      <rPr>
        <sz val="9"/>
        <rFont val="Arial"/>
        <family val="2"/>
      </rPr>
      <t>Realizar permanentemente auditorías internas al proceso.
Fortalecer la autogestión y el autocontrol del proceso financiero.
Mejoramiento de la herramienta informática contable.
Capacitación permanente del personal.</t>
    </r>
  </si>
  <si>
    <t>Procesos</t>
  </si>
  <si>
    <t>ENTIDAD: Metroplús S.A.</t>
  </si>
  <si>
    <t>Descriptor</t>
  </si>
  <si>
    <t>Rara vez</t>
  </si>
  <si>
    <t>Improbable</t>
  </si>
  <si>
    <t>Posible</t>
  </si>
  <si>
    <t>Excepcional
Ocurre en circunstancias excepcionales</t>
  </si>
  <si>
    <t>Improbable
Puede ocurrir</t>
  </si>
  <si>
    <t>Posible
Es posible que suceda</t>
  </si>
  <si>
    <t>Frecuencia</t>
  </si>
  <si>
    <t>Probable</t>
  </si>
  <si>
    <t>Casi seguro</t>
  </si>
  <si>
    <t>Se presento una vez en el ultimo año</t>
  </si>
  <si>
    <t>Se ha presentado más de una vez en el último año</t>
  </si>
  <si>
    <t>Nivel</t>
  </si>
  <si>
    <t>Moderado</t>
  </si>
  <si>
    <t xml:space="preserve">Mayor </t>
  </si>
  <si>
    <t xml:space="preserve">Consecuencias desastrosas sobre el sector. Genera consecuencias desastrosas para la entidad. </t>
  </si>
  <si>
    <t xml:space="preserve">Impacto negativo de la entidad.
Genera altas consecuencias para la entidad. </t>
  </si>
  <si>
    <t>Puntaje</t>
  </si>
  <si>
    <t>25
Moderado</t>
  </si>
  <si>
    <t>20
Moderado</t>
  </si>
  <si>
    <t>15
Moderado</t>
  </si>
  <si>
    <t>10
Baja</t>
  </si>
  <si>
    <t>5
Baja</t>
  </si>
  <si>
    <t>50
Alta</t>
  </si>
  <si>
    <t>40
Alta</t>
  </si>
  <si>
    <t>30
Alta</t>
  </si>
  <si>
    <t>20
Moderada</t>
  </si>
  <si>
    <t>100
Extrema</t>
  </si>
  <si>
    <t>80
Extrema</t>
  </si>
  <si>
    <t>60
Extrema</t>
  </si>
  <si>
    <t>Mayor</t>
  </si>
  <si>
    <t>Resultados de la calificación del Riesgo de Corrupción</t>
  </si>
  <si>
    <t>Descripción</t>
  </si>
  <si>
    <t xml:space="preserve">Zonas de riesgo de corrupción </t>
  </si>
  <si>
    <t>No se ha presentado en los últimos 5 años</t>
  </si>
  <si>
    <t>Se presento una vez en los últimos 5 años</t>
  </si>
  <si>
    <t>Se presento una vez en los últimos 2 años</t>
  </si>
  <si>
    <t>Es probable
Ocurre en la mayoría de los casos</t>
  </si>
  <si>
    <t xml:space="preserve">Es muy seguro
El evento ocurre en la mayoría de las circunstancias. </t>
  </si>
  <si>
    <t>Catastrófico</t>
  </si>
  <si>
    <t xml:space="preserve">Descripción </t>
  </si>
  <si>
    <t>Afectación parcial al proceso y a la dependencia. Genera medianas consecuencias para la entidad.</t>
  </si>
  <si>
    <t>5 
MODERADO</t>
  </si>
  <si>
    <t>Fuente: http://www.funcionpublica.gov.co/eva/admon/files/empresas/ZW1wcmVzYV83Ng==/archivos/PAAC-95-117.pdf</t>
  </si>
  <si>
    <t>VERIFICACIÓN INTEGRAL DE LA GESTIÓN CORPORATIVA</t>
  </si>
  <si>
    <t>GESTIÓN JURIDICA</t>
  </si>
  <si>
    <t>GESTIÓN FINANCIERA</t>
  </si>
  <si>
    <t>GESTIÓN DE LA EJECUCIÓN DE PROYECTOS DE INFRAESTRUCTURA
PLANEACIÓN TECNICA Y ESTRUCTURACIÓN DE PROYECTOS DE MOVILIDAD</t>
  </si>
  <si>
    <t>TODOS LOS PROCESOS</t>
  </si>
  <si>
    <t>#</t>
  </si>
  <si>
    <t>GESTIÓN JURIDICA
TODOS LOS PROCESOS QUE DEMANDEN CONTRATACIÓN</t>
  </si>
  <si>
    <t>Fortalecer la cultura del Autocontrol. Fortalecer la cultura de la autorregulación.
Establecer los niveles de responsabilidad, autoridad y comunicación de los niveles directivos.</t>
  </si>
  <si>
    <t>Exceso de poder o autoridad centrados en un área, cargo o funcionario.</t>
  </si>
  <si>
    <t>Ausencia de procedimiento para la investigación del posible caso de corrupción.</t>
  </si>
  <si>
    <t>Ausencia de un procedimiento para el tratamiento de riesgos de corrupción.</t>
  </si>
  <si>
    <t>Incumplimiento del estatuto anticorrupción.
Posibles demandas, tutelas y acciones populares.
Acciones disciplinarias.
Dificultad en el tramite del proceso disciplinario.</t>
  </si>
  <si>
    <t>Ausencia y/o no aplicación de controles a la información.</t>
  </si>
  <si>
    <t>Manipulación de la información contable y financiera.</t>
  </si>
  <si>
    <t>Falta de rigor en el procedimiento de pagos.</t>
  </si>
  <si>
    <t>Planear y viabilizar obras orientando resultados en favor de intereses de terceros.</t>
  </si>
  <si>
    <t>Implementación del sistema de transporte por zonas donde posiblemente no exista una demanda a satisfacer, o no obedezca a las necesidades de la comunidad.
Posibles sobrecostos y detrimento patrimonial Investigaciones de los entes de control.
Pérdida de credibilidad institucional.</t>
  </si>
  <si>
    <t>Fortalecimiento del autocontrol, fortalecimiento del Control Interno, socializar y capacitar en normas que rigen a la entidad.</t>
  </si>
  <si>
    <t>GESTIÓN SOCIAL</t>
  </si>
  <si>
    <t xml:space="preserve">ACCIONES - PROCESO DE MEJORA </t>
  </si>
  <si>
    <t>GESTIÓN DOCUMENTAL</t>
  </si>
  <si>
    <t>Intereses particulares o privados sobre los documentos internos de la Entidad y sobre aquellos con reserva legal. 
Conductas no éticas de los funcionarios responsables de la custodia de los documentos, que generan incumplimiento de los marcos legales y de los controles y lineamientos establecidos para la gestión de la documentación.</t>
  </si>
  <si>
    <t xml:space="preserve">Manipulación, pérdida, destrucción, ocultamiento, extravío de documentos institucionales en beneficio de terceros o acceso a información con reserva legal para favorecer intereses particulares. </t>
  </si>
  <si>
    <t>Afectación de la información de la Entidad y de las decisiones institucionales que se emitan en razón a ello.
Acciones legales contra la entidad y hallazgos y sanciones administrativas, disciplinarias, penales y fiscales.
Observaciones de los entes rectores de la política archivística a nivel municipal y Nacional
Afectación a la intimidad, el buen nombre y otros derechos de las personas relacionadas con las actuaciones y procesos institucionales; afectación a la imagen y credibilidad de la Entidad.</t>
  </si>
  <si>
    <t>Todo documento ingresa por los canales de recepción de documentos (ventanilla única de correspondencia y carpetas de recepción de las diferentes dependencias), con su debido registro documental radicado en el gestor documental.
Realizar auditorías internas en concordancia con el programa específico de auditoría y control derivado del programa de gestión documental.
Asistencia funcional y capacitación a dependencias en el manejo correcto del gestor documental</t>
  </si>
  <si>
    <t>Gestion Documental</t>
  </si>
  <si>
    <t>MODERADO</t>
  </si>
  <si>
    <t>Manipulación de información en respuestas emitidas a las PQRSD que ingresan a la entidad.</t>
  </si>
  <si>
    <t>Información alterada en las respuestas emitidas a las PQRSD que ingresen a la entidad , para favorecer a terceros  o a algun servidor  publico.</t>
  </si>
  <si>
    <t xml:space="preserve">Posibles procesos disciplinarios, penas  y /o fiscales.  </t>
  </si>
  <si>
    <t xml:space="preserve">Dirección de Gestión Social </t>
  </si>
  <si>
    <t>Pérdida de imagen y credibilidad institucional.
Incumplimiento del principio de transparencia y probidad pública.</t>
  </si>
  <si>
    <t>Exceso de poder; conocimiento centralizado</t>
  </si>
  <si>
    <t>Discrecionalidad y posibles extralimitaciones de funciones. Dificultad para implementar controles, 
Ineficiencia administrativa.</t>
  </si>
  <si>
    <t xml:space="preserve">Selección de proveedores para generar  órdenes de compras u órdenes de servicio sin las competencias requeridas, por dádivas o influencias.  </t>
  </si>
  <si>
    <t xml:space="preserve"> Producto o servicio de mala calidad.  </t>
  </si>
  <si>
    <t xml:space="preserve">Mal manejo de los recursos públicos       Ineficiencia administrativa,                                              Productos o servicios poco competentes. </t>
  </si>
  <si>
    <t>4.PROBABLE</t>
  </si>
  <si>
    <t>5. MODERADO</t>
  </si>
  <si>
    <t xml:space="preserve">Presentación  de  varias cotizaciones antes de generar órdenes de servicio o compra.               Revisión y aprobación por parte del Comité de Contratación.                                                                      Criterios de selección              </t>
  </si>
  <si>
    <t xml:space="preserve">Direccion Comunicaciones </t>
  </si>
  <si>
    <t>Direccion  Comunicaciones</t>
  </si>
  <si>
    <t xml:space="preserve">Deficiencias en la aplicación de la normatividad vigente para  contratación </t>
  </si>
  <si>
    <t>Recibir o solicitar cualquier dádiva o beneficio a nombre propio o de terceros para  direccionar un proceso de selección, contrato, agregar, quitar o manipular información ó documentos de un contrato en sus diferentes etapas</t>
  </si>
  <si>
    <t>Apertura de procesos administrativos y disciplinarios a servidores públicos involucrados.
Seleccionar al contratista en ausencia del principio de selección objetiva.
Pérdida de credibilidad en la entidad</t>
  </si>
  <si>
    <t>Verificación de la información aportada por los proveedores, y validación del cumplimiento de los requisitos establecidos por parte del profesional  técnico que hace parte del Comité Evaluador.</t>
  </si>
  <si>
    <t>Dirección Infraestructura</t>
  </si>
  <si>
    <t>Estructuración de documentos precontractuales en beneficio propio o de un tercero.</t>
  </si>
  <si>
    <t>Contratar bienes o servicios innecesarios o inadecuados en beneficio propio o de un tercero.</t>
  </si>
  <si>
    <t>Apertura de procesos administrativos y disciplinarios a servidores públicos involucrados.</t>
  </si>
  <si>
    <t>Hacer seguimiento al Plan de Adqusiciones de la Dirección y confrontar los nuevos requerimientos con las necesidades propias de la Dirección y la Entidad</t>
  </si>
  <si>
    <t>Debilidad de los valores en los servidores públicos o colaboradores manifestados por intereses particulares y/o presiones políticas</t>
  </si>
  <si>
    <t>Suministrar, alterar, quitar o manipular información reservada y/o clasificada a beneficio propio o de terceros.</t>
  </si>
  <si>
    <t>Apertura de procesos administrativos y disciplinarios a servidores públicos involucrados.
Pérdida de credibilidad y confianza en la entidad.</t>
  </si>
  <si>
    <t xml:space="preserve">Hacer seguimiento al cumplimiento de lo dispuesto por el Código de Ética de la Entidad </t>
  </si>
  <si>
    <t xml:space="preserve">3
POSIBLE </t>
  </si>
  <si>
    <t>DIRECCION JURIDICA  Y APODERADOS JUDICIALES</t>
  </si>
  <si>
    <t xml:space="preserve"> Capacitar a Supervisores, en los manuales y normas de contratacion, asi como tambien en la  política de la prevención del daño antijurídico.
</t>
  </si>
  <si>
    <t xml:space="preserve">Dirección Jurídica Director de Infraestructura- comité de contratacion </t>
  </si>
  <si>
    <t>GESTION DE TECNOLOGIAS DE LA INFORMACION Y COMUNICACIONES TIC</t>
  </si>
  <si>
    <t>Interes de tener un beneficio particular o beneficiar a terceros</t>
  </si>
  <si>
    <t>Sobre costos en compra de tecnología</t>
  </si>
  <si>
    <t xml:space="preserve">Facilita el favorecimiento de 
la adjudicación de un 
contrato a una determinada 
persona jurídica o natural.
</t>
  </si>
  <si>
    <t>3                                                                                                     POSIBLE</t>
  </si>
  <si>
    <t>5                                       MODERADO</t>
  </si>
  <si>
    <t>Supervisión permanente del Lider del Programa TIC</t>
  </si>
  <si>
    <t>Dirección Administrativa - Profesoinal Gestión TIC y Servicios Administrativos</t>
  </si>
  <si>
    <t>Medidas inadecuadas de seguridad de la información en los archivos de la entidad.  Condiciones con bajo aseguramiento de ingreso al archivo atribuibles al funcionario.  Falta de ética del personal involucrado.                                    Falta de espacios físicos y/o electrónicos para almacenamiento de archivos</t>
  </si>
  <si>
    <t>Alteración de la información física o electrónica técnica y administrativa por parte de los colaboradores de los procesos en favorecimiento de un tercero</t>
  </si>
  <si>
    <t>Pérdida de la integridad y confiabilidad de la información.                                                Favorecimiento propio o a terceros Implicaciones legales a la entidad y/o entidades asociadas</t>
  </si>
  <si>
    <t>Registro y control de préstamo expedientes Digitalización de expedientes Asignación de responsables en el manejo de la información por proceso Implementación de la categorización de la información clasificada y reservada</t>
  </si>
  <si>
    <t>Dirección Administrativa - ProfesiOnal Gestión TIC y Servicios Administrativos - Profesional CAD</t>
  </si>
  <si>
    <t>Sistemas de información vulnerables.                              Bajos niveles de seguridad de los sistemas de información.                                       Falta de idoneidad y ética del personal.                            Intereses particulares.              Coacción por terceros</t>
  </si>
  <si>
    <t>Uso indebido de la 
información electrónica por 
parte del personal para 
lograr el beneficio propio o 
de un tercero.</t>
  </si>
  <si>
    <t>Obstrucción en la gestión. Información errónea para la toma de decisiones.                                    Fuga de información</t>
  </si>
  <si>
    <t>Copias de seguridad de información electrónica de bases oficiales y datos específicos requeridos por las áreas Fijar cláusulas de confidencialidad y manejo de información para los funcionarios y contratistas</t>
  </si>
  <si>
    <t>Dirección Administrativa - Profesional Gestión TIC y Servicios Administrativos</t>
  </si>
  <si>
    <t>Ausencia del mecanismo de suspensión de claves.                                               La no aplicación de la Política de Control de Acceso por parte de la Entidad</t>
  </si>
  <si>
    <t>Vulnerabilidad en los Activos de Información de Metroplús S.A.</t>
  </si>
  <si>
    <t xml:space="preserve">Perdida de la información.                                 Porblemas con los órganos de Control                                           </t>
  </si>
  <si>
    <t xml:space="preserve">Aplicación efectiva de la Politica de Seguridad y privacidad de la información.                                   Monitoreo permanente de la Infraestructura Tecnologica. </t>
  </si>
  <si>
    <t>GESTION DE SERVICIOS ADMINISTRATIVOS</t>
  </si>
  <si>
    <t xml:space="preserve">Mantener actualizado el inventario de los servidores públicos.                                                          Realizar correos masivos a los servidores públicos sobre el uso y responsabilidad de los bienes asignados.                                                             Polizas que amparen los bienes por perdida o robo.                                                                        Para la salida de los equipos tecnologicos se debe llevar a cabo el protocolo que exige el área de TIC.                                                               Para quien no siga los protocolos de la entidad, debe realizar la reposición del bien de su propio pecunio                                  </t>
  </si>
  <si>
    <t>Pérdida o hurto de activos fijos</t>
  </si>
  <si>
    <t>Incipientes mediadas de seguridad de la entidad</t>
  </si>
  <si>
    <t>Afectación al funcionamiento de los procesos de la entidad
Sobrecostos para la empresa
Detrimento patrimonial</t>
  </si>
  <si>
    <t xml:space="preserve">  2                                                                                                  IMPROBABLE </t>
  </si>
  <si>
    <t xml:space="preserve">1                                                                                                    RARA VEZ </t>
  </si>
  <si>
    <t>Informes de auditoria que favorezcan en sus resultados a personas</t>
  </si>
  <si>
    <t xml:space="preserve">Falta de independencia </t>
  </si>
  <si>
    <t>Sanciones administrativas, disciplinarias, fiscales y penales</t>
  </si>
  <si>
    <t xml:space="preserve">Los directivos y empleados de la entidad  hacen uso de las normas y facultades según sus 
intereses particulares y conveniencia.  A su vez, no actúan conforme a los principios </t>
  </si>
  <si>
    <t xml:space="preserve"> Adaptación subjetiva
de las normas y la comisión de delitos en contra la administración publica, violación del principio de legalidad.</t>
  </si>
  <si>
    <t>Demandas de tipo laboral, investigaciones disciplinarias,
investigaciones internas.
Alertas a entes de control sobre posibles hechos de corrupción.</t>
  </si>
  <si>
    <t xml:space="preserve">5
MODERADO </t>
  </si>
  <si>
    <t xml:space="preserve">2
IMPROBABLE </t>
  </si>
  <si>
    <t>GESTIÓN DE LA CONTRATACIÓN DE BIENES Y SERVICIOS</t>
  </si>
  <si>
    <t>No permitir la pluralidad de oferentes, la contradicción, debido proceso, legalidad, y la presentación de observaciones (en su defecto garantizar el cronograma de los pliegos)
Compromisos políticos</t>
  </si>
  <si>
    <t>Inadecuada ejecución del objeto contractual,  y que el contratista no sea seleccionado objetivamente y sin el cumplimiento de los requisitos
Sanciones disciplinarias por inobservancias administrativas y legales      incumplimiento a los documentos precontractuales.</t>
  </si>
  <si>
    <t xml:space="preserve">5
RARA VEZ </t>
  </si>
  <si>
    <t xml:space="preserve">Inadecuada planeación (planificación de proyectos) desde el aspecto técnico por la falta de tiempo para poderlo realizar adecuadamente
Deficiencias en el análisis de mercado
Deficiencias en identificación y valoración de riesgos de los contratos                                                   deficiencias logísticas, operacionales, legales y normativas, no estructuración correcta de la matriz de riesgos, a su vez no incluirlos o actualizarlos a fecha presente. </t>
  </si>
  <si>
    <t>Adjudicar contrato por un mayor valor al presupuesto oficial, por una incorrecta tipificación de la duración, y clausulado contractual,                       la presencia o no de riesgos no planificados o consagrados en el proceso contractual.</t>
  </si>
  <si>
    <t xml:space="preserve">Incumplimiento contractual de la entidad respecto al tercero
Sanciones disciplinarias o fiscales  perdida de la equivalencia o ecuación contractual; presencia de reclamaciones  de obra, o cantidad extra de bienes y servicios  y/o modificaciones contractuales. 
</t>
  </si>
  <si>
    <t xml:space="preserve">10
MODERADO </t>
  </si>
  <si>
    <t xml:space="preserve">Retraso, omisión, falta de los requisitos propios, entrega tardía de los documentos contractuales y procesos contractuales.                       Falta de delegación especifica del responsable de publicar información en el SECOP, CAD y Gestión Transparente  y otros procesos de publicación. </t>
  </si>
  <si>
    <t>Capacitación a contratistas y servidores públicos, sistema o software de trazabilidad, sistema de alertas; contratar personal idóneo para la publicación de informes de supervisión y/o etapa de ejecución contractual en la plataforma de  SECOP I</t>
  </si>
  <si>
    <t xml:space="preserve">3
POSIBLE    </t>
  </si>
  <si>
    <t xml:space="preserve">Ausencia de idoneidad de los contratistas (Personas Jurídicas y naturales).                          No cumplimiento de las normas y reglas presentes en  los procesos contractuales, el manual de contratación y el pliego especifico de cada proyecto. </t>
  </si>
  <si>
    <t>Capacitacion  funcionarios que hacen parte de los comité evaluador.</t>
  </si>
  <si>
    <t>Expedientes contractuales incompletos en el centro de gestión documental SECOP y en QF Document.</t>
  </si>
  <si>
    <t xml:space="preserve">Pérdida de la Información ,Deficiencia en la técnica por falta de información .  Hallazgos Administrativos, Fiscales y Disciplinarios </t>
  </si>
  <si>
    <t xml:space="preserve">Análisis del Riesgo </t>
  </si>
  <si>
    <t>Riesgos Identificados</t>
  </si>
  <si>
    <t>3-POSIBLE</t>
  </si>
  <si>
    <t>5-CATASTRÓFICO</t>
  </si>
  <si>
    <t>EXTREMO</t>
  </si>
  <si>
    <t xml:space="preserve">BAJO
</t>
  </si>
  <si>
    <t xml:space="preserve">Total Riesgos identificados </t>
  </si>
  <si>
    <t xml:space="preserve">EFECTIVIDAD </t>
  </si>
  <si>
    <t xml:space="preserve">RIESGOS  IDENTIFICADOS </t>
  </si>
  <si>
    <t xml:space="preserve">EJECUCION DE CONTROLES   LINEAS DE DEFENSA </t>
  </si>
  <si>
    <t>RIESGOS MATERIALIZADOS</t>
  </si>
  <si>
    <t xml:space="preserve">ALTA
</t>
  </si>
  <si>
    <t xml:space="preserve">2-IMPROBABLE </t>
  </si>
  <si>
    <t>10-MAYOR</t>
  </si>
  <si>
    <t>10-MAYOR/5.MODERADO/20.CATASTRÓFIC0</t>
  </si>
  <si>
    <t>2-IMPROBABLE/3.
POSIBLE/ 1.
RARA VEZ/4.PROBABLE</t>
  </si>
  <si>
    <t>1-RARA VEZ /2.
IMPROBABLE</t>
  </si>
  <si>
    <t>3-MODERADO/10.
MAYOR/5.BAJA</t>
  </si>
  <si>
    <t xml:space="preserve">Riesgos  por Procesos  </t>
  </si>
  <si>
    <t>GESTIÓN DE LA EJECUCIÓN DE PROYECTOS DE INFRAESTRUCTURA</t>
  </si>
  <si>
    <t>MATRIZ DE RIESGOS DE CORRUPCIÓN</t>
  </si>
  <si>
    <t>Vigencia 2023</t>
  </si>
  <si>
    <t xml:space="preserve">Vigencia: 2023. </t>
  </si>
  <si>
    <t>Valoración del Riesgo 2023</t>
  </si>
  <si>
    <t xml:space="preserve"> GESTION DE RIESGO  2023</t>
  </si>
  <si>
    <t xml:space="preserve">CLASIFICACION DE RIESGOS POR PROCESOS 2023 </t>
  </si>
  <si>
    <t xml:space="preserve"> GESTION DE RIESGO 2023</t>
  </si>
  <si>
    <t>MATRIZ RIESGOS DE CORRUPCIÓN 2023</t>
  </si>
  <si>
    <t>Reuniones periódicas informativas  con la alta gerencia
Realimentar la información que aplique en Comité primarios
Aprobación de nuevo manual de Funciones 
Aplicación Ley 1952 de 2019 Código General Disciplinario, modificada por la Ley 2094 de 2021
Aprobación Reglamento Interno de Trabajo
Fortalecimiento de la cultura organizacional.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</si>
</sst>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0"/>
      <color rgb="FF000000"/>
      <name val="Times New Roman"/>
      <charset val="204"/>
    </font>
    <font>
      <sz val="10"/>
      <color rgb="FF000000"/>
      <name val="Arial"/>
      <family val="2"/>
    </font>
    <font>
      <b/>
      <sz val="10"/>
      <color rgb="FF000000"/>
      <name val="Arial"/>
      <family val="2"/>
    </font>
    <font>
      <sz val="9"/>
      <name val="Arial"/>
      <family val="2"/>
    </font>
    <font>
      <b/>
      <sz val="9"/>
      <name val="Arial"/>
      <family val="2"/>
    </font>
    <font>
      <sz val="9"/>
      <color rgb="FF000000"/>
      <name val="Arial"/>
      <family val="2"/>
    </font>
    <font>
      <b/>
      <sz val="9"/>
      <color rgb="FF000000"/>
      <name val="Arial"/>
      <family val="2"/>
    </font>
    <font>
      <i/>
      <sz val="9"/>
      <name val="Arial"/>
      <family val="2"/>
    </font>
    <font>
      <b/>
      <sz val="10"/>
      <color theme="0"/>
      <name val="Arial"/>
      <family val="2"/>
    </font>
    <font>
      <i/>
      <sz val="9"/>
      <color rgb="FF000000"/>
      <name val="Arial"/>
      <family val="2"/>
    </font>
    <font>
      <b/>
      <sz val="18"/>
      <name val="Arial"/>
      <family val="2"/>
    </font>
    <font>
      <sz val="8"/>
      <name val="Times New Roman"/>
      <charset val="204"/>
    </font>
    <font>
      <b/>
      <sz val="9"/>
      <color theme="0"/>
      <name val="Arial"/>
      <family val="2"/>
    </font>
    <font>
      <sz val="10"/>
      <color theme="1"/>
      <name val="Calibri"/>
      <family val="2"/>
      <scheme val="minor"/>
    </font>
    <font>
      <sz val="10"/>
      <name val="Arial"/>
      <family val="2"/>
    </font>
    <font>
      <sz val="9"/>
      <color theme="1"/>
      <name val="Calibri"/>
      <family val="2"/>
      <scheme val="minor"/>
    </font>
    <font>
      <sz val="10"/>
      <color rgb="FF000000"/>
      <name val="Times New Roman"/>
      <charset val="204"/>
    </font>
    <font>
      <b/>
      <sz val="11"/>
      <color theme="1"/>
      <name val="Calibri"/>
      <family val="2"/>
      <scheme val="minor"/>
    </font>
    <font>
      <b/>
      <sz val="18"/>
      <color theme="0"/>
      <name val="Arial"/>
      <family val="2"/>
    </font>
    <font>
      <b/>
      <sz val="14"/>
      <color theme="0"/>
      <name val="Arial"/>
      <family val="2"/>
    </font>
    <font>
      <sz val="14"/>
      <color theme="1"/>
      <name val="Arial"/>
      <family val="2"/>
    </font>
    <font>
      <b/>
      <sz val="8"/>
      <color theme="1"/>
      <name val="Arial"/>
      <family val="2"/>
    </font>
    <font>
      <sz val="8"/>
      <color indexed="8"/>
      <name val="Arial"/>
      <family val="2"/>
    </font>
    <font>
      <b/>
      <sz val="12"/>
      <color theme="0"/>
      <name val="Calibri"/>
      <family val="2"/>
    </font>
    <font>
      <b/>
      <sz val="14"/>
      <color theme="1"/>
      <name val="Calibri"/>
      <family val="2"/>
      <scheme val="minor"/>
    </font>
    <font>
      <b/>
      <sz val="14"/>
      <color theme="0"/>
      <name val="Calibri"/>
      <family val="2"/>
      <scheme val="minor"/>
    </font>
    <font>
      <b/>
      <sz val="12"/>
      <color theme="1"/>
      <name val="Calibri"/>
      <family val="2"/>
      <scheme val="minor"/>
    </font>
    <font>
      <b/>
      <sz val="10"/>
      <color theme="1"/>
      <name val="Calibri"/>
      <family val="2"/>
      <scheme val="minor"/>
    </font>
    <font>
      <b/>
      <sz val="16"/>
      <color rgb="FF00B050"/>
      <name val="Calibri"/>
      <family val="2"/>
      <scheme val="minor"/>
    </font>
    <font>
      <b/>
      <sz val="20"/>
      <color rgb="FF00B050"/>
      <name val="Calibri"/>
      <family val="2"/>
      <scheme val="minor"/>
    </font>
    <font>
      <sz val="9"/>
      <color indexed="81"/>
      <name val="Tahoma"/>
      <family val="2"/>
    </font>
    <font>
      <sz val="11"/>
      <color indexed="81"/>
      <name val="Tahoma"/>
      <family val="2"/>
    </font>
    <font>
      <sz val="11"/>
      <color rgb="FF000000"/>
      <name val="Calibri"/>
      <family val="2"/>
      <scheme val="minor"/>
    </font>
    <font>
      <b/>
      <sz val="18"/>
      <color theme="0"/>
      <name val="Calibri"/>
      <family val="2"/>
      <scheme val="minor"/>
    </font>
    <font>
      <b/>
      <sz val="8"/>
      <color theme="1"/>
      <name val="Calibri"/>
      <family val="2"/>
      <scheme val="minor"/>
    </font>
  </fonts>
  <fills count="17">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C000"/>
        <bgColor indexed="64"/>
      </patternFill>
    </fill>
    <fill>
      <patternFill patternType="solid">
        <fgColor rgb="FF800000"/>
        <bgColor indexed="64"/>
      </patternFill>
    </fill>
    <fill>
      <patternFill patternType="solid">
        <fgColor rgb="FFFF0000"/>
        <bgColor indexed="64"/>
      </patternFill>
    </fill>
    <fill>
      <patternFill patternType="solid">
        <fgColor rgb="FFFFFF00"/>
        <bgColor indexed="64"/>
      </patternFill>
    </fill>
    <fill>
      <patternFill patternType="solid">
        <fgColor rgb="FF009999"/>
        <bgColor indexed="64"/>
      </patternFill>
    </fill>
    <fill>
      <patternFill patternType="solid">
        <fgColor rgb="FFC00000"/>
        <bgColor indexed="64"/>
      </patternFill>
    </fill>
    <fill>
      <patternFill patternType="solid">
        <fgColor rgb="FFFF505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6" tint="0.59999389629810485"/>
        <bgColor indexed="64"/>
      </patternFill>
    </fill>
  </fills>
  <borders count="52">
    <border>
      <left/>
      <right/>
      <top/>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medium">
        <color indexed="64"/>
      </right>
      <top/>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rgb="FF000000"/>
      </right>
      <top/>
      <bottom style="thin">
        <color rgb="FF000000"/>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rgb="FF000000"/>
      </top>
      <bottom style="thin">
        <color indexed="64"/>
      </bottom>
      <diagonal/>
    </border>
  </borders>
  <cellStyleXfs count="3">
    <xf numFmtId="0" fontId="0" fillId="0" borderId="0"/>
    <xf numFmtId="0" fontId="14" fillId="0" borderId="0"/>
    <xf numFmtId="9" fontId="16" fillId="0" borderId="0" applyFont="0" applyFill="0" applyBorder="0" applyAlignment="0" applyProtection="0"/>
  </cellStyleXfs>
  <cellXfs count="173">
    <xf numFmtId="0" fontId="0" fillId="0" borderId="0" xfId="0" applyAlignment="1">
      <alignment horizontal="left" vertical="top"/>
    </xf>
    <xf numFmtId="0" fontId="5" fillId="0" borderId="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center" vertical="center" textRotation="90" wrapText="1"/>
    </xf>
    <xf numFmtId="0" fontId="3" fillId="2" borderId="3" xfId="0" applyFont="1" applyFill="1" applyBorder="1" applyAlignment="1">
      <alignment horizontal="center" vertical="center" wrapText="1"/>
    </xf>
    <xf numFmtId="0" fontId="5" fillId="0" borderId="0" xfId="0" applyFont="1" applyAlignment="1">
      <alignment horizontal="left" vertical="top" wrapText="1"/>
    </xf>
    <xf numFmtId="0" fontId="5" fillId="0" borderId="0" xfId="0" applyFont="1" applyAlignment="1">
      <alignment horizontal="center" vertical="top" wrapText="1"/>
    </xf>
    <xf numFmtId="0" fontId="5" fillId="0" borderId="0" xfId="0" applyFont="1" applyAlignment="1">
      <alignment horizontal="center" vertical="center" wrapText="1"/>
    </xf>
    <xf numFmtId="0" fontId="6" fillId="0" borderId="0" xfId="0" applyFont="1" applyAlignment="1">
      <alignment horizontal="left" vertical="top" wrapText="1"/>
    </xf>
    <xf numFmtId="0" fontId="6" fillId="0" borderId="0" xfId="0" applyFont="1" applyAlignment="1">
      <alignment horizontal="center" vertical="center" wrapText="1"/>
    </xf>
    <xf numFmtId="0" fontId="5" fillId="0" borderId="0" xfId="0" applyFont="1" applyAlignment="1">
      <alignment horizontal="left" vertical="center" wrapText="1"/>
    </xf>
    <xf numFmtId="1" fontId="5" fillId="0" borderId="25" xfId="0" applyNumberFormat="1" applyFont="1" applyBorder="1" applyAlignment="1">
      <alignment horizontal="center" vertical="center" wrapText="1" shrinkToFit="1"/>
    </xf>
    <xf numFmtId="0" fontId="3" fillId="0" borderId="26" xfId="0" applyFont="1" applyBorder="1" applyAlignment="1">
      <alignment horizontal="center" vertical="center" wrapText="1"/>
    </xf>
    <xf numFmtId="0" fontId="5" fillId="6" borderId="13" xfId="0" applyFont="1" applyFill="1" applyBorder="1" applyAlignment="1">
      <alignment horizontal="center" vertical="center" wrapText="1"/>
    </xf>
    <xf numFmtId="0" fontId="1" fillId="0" borderId="13" xfId="0" applyFont="1" applyBorder="1" applyAlignment="1">
      <alignment horizontal="left" vertical="center" wrapText="1"/>
    </xf>
    <xf numFmtId="0" fontId="1" fillId="0" borderId="0" xfId="0" applyFont="1" applyAlignment="1">
      <alignment horizontal="left" vertical="top" wrapText="1"/>
    </xf>
    <xf numFmtId="0" fontId="2" fillId="4" borderId="13"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0" xfId="0" applyFont="1" applyAlignment="1">
      <alignment vertical="top" wrapText="1"/>
    </xf>
    <xf numFmtId="0" fontId="8" fillId="8" borderId="1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1" fillId="0" borderId="19" xfId="0" applyFont="1" applyBorder="1" applyAlignment="1">
      <alignment horizontal="left" vertical="center" wrapText="1"/>
    </xf>
    <xf numFmtId="0" fontId="8" fillId="9" borderId="22" xfId="0" applyFont="1" applyFill="1" applyBorder="1" applyAlignment="1">
      <alignment horizontal="center" vertical="center" wrapText="1"/>
    </xf>
    <xf numFmtId="0" fontId="8" fillId="7" borderId="22" xfId="0" applyFont="1" applyFill="1" applyBorder="1" applyAlignment="1">
      <alignment horizontal="center" vertical="center" wrapText="1"/>
    </xf>
    <xf numFmtId="0" fontId="8" fillId="8" borderId="22" xfId="0" applyFont="1" applyFill="1" applyBorder="1" applyAlignment="1">
      <alignment horizontal="center" vertical="center" wrapText="1"/>
    </xf>
    <xf numFmtId="0" fontId="1" fillId="0" borderId="22"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8" xfId="0" applyFont="1" applyBorder="1" applyAlignment="1">
      <alignment horizontal="center" vertical="center" wrapText="1"/>
    </xf>
    <xf numFmtId="0" fontId="2" fillId="4" borderId="22" xfId="0" applyFont="1" applyFill="1" applyBorder="1" applyAlignment="1">
      <alignment horizontal="center" vertical="center" wrapText="1"/>
    </xf>
    <xf numFmtId="0" fontId="1" fillId="0" borderId="22" xfId="0" applyFont="1" applyBorder="1" applyAlignment="1">
      <alignment horizontal="left" vertical="center" wrapText="1"/>
    </xf>
    <xf numFmtId="0" fontId="1" fillId="0" borderId="32" xfId="0" applyFont="1" applyBorder="1" applyAlignment="1">
      <alignment horizontal="left" vertical="center" wrapText="1"/>
    </xf>
    <xf numFmtId="0" fontId="1" fillId="0" borderId="27" xfId="0" applyFont="1" applyBorder="1" applyAlignment="1">
      <alignment horizontal="left" vertical="center" wrapText="1"/>
    </xf>
    <xf numFmtId="0" fontId="1" fillId="0" borderId="28" xfId="0" applyFont="1" applyBorder="1" applyAlignment="1">
      <alignment horizontal="left" vertical="center" wrapText="1"/>
    </xf>
    <xf numFmtId="1" fontId="5" fillId="0" borderId="33" xfId="0" applyNumberFormat="1" applyFont="1" applyBorder="1" applyAlignment="1">
      <alignment horizontal="center" vertical="center" wrapText="1" shrinkToFit="1"/>
    </xf>
    <xf numFmtId="0" fontId="3" fillId="0" borderId="12" xfId="0" applyFont="1" applyBorder="1" applyAlignment="1">
      <alignment horizontal="center" vertical="center" wrapText="1"/>
    </xf>
    <xf numFmtId="0" fontId="5" fillId="2" borderId="0" xfId="0" applyFont="1" applyFill="1" applyAlignment="1">
      <alignment horizontal="left" vertical="top" wrapText="1"/>
    </xf>
    <xf numFmtId="0" fontId="5" fillId="2" borderId="0" xfId="0" applyFont="1" applyFill="1" applyAlignment="1">
      <alignment horizontal="center" vertical="center" wrapText="1"/>
    </xf>
    <xf numFmtId="0" fontId="3" fillId="2" borderId="13"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0" borderId="13" xfId="0" applyFont="1" applyBorder="1" applyAlignment="1">
      <alignment horizontal="center" vertical="center" wrapText="1"/>
    </xf>
    <xf numFmtId="0" fontId="3" fillId="0" borderId="13" xfId="0" applyFont="1" applyBorder="1" applyAlignment="1">
      <alignment horizontal="center" vertical="center" wrapText="1"/>
    </xf>
    <xf numFmtId="0" fontId="8" fillId="3" borderId="37" xfId="0" applyFont="1" applyFill="1" applyBorder="1" applyAlignment="1">
      <alignment horizontal="center" vertical="center" wrapText="1"/>
    </xf>
    <xf numFmtId="0" fontId="5" fillId="0" borderId="44" xfId="0" applyFont="1" applyBorder="1" applyAlignment="1">
      <alignment horizontal="center" vertical="top" wrapText="1"/>
    </xf>
    <xf numFmtId="0" fontId="5" fillId="0" borderId="13" xfId="0" applyFont="1" applyBorder="1" applyAlignment="1">
      <alignment horizontal="left" vertical="top" wrapText="1"/>
    </xf>
    <xf numFmtId="0" fontId="5" fillId="0" borderId="13" xfId="0" applyFont="1" applyBorder="1" applyAlignment="1">
      <alignment vertical="center" wrapText="1"/>
    </xf>
    <xf numFmtId="0" fontId="3" fillId="0" borderId="13" xfId="0" applyFont="1" applyBorder="1" applyAlignment="1" applyProtection="1">
      <alignment horizontal="center" vertical="center" wrapText="1"/>
      <protection locked="0"/>
    </xf>
    <xf numFmtId="0" fontId="12" fillId="8" borderId="22" xfId="0" applyFont="1" applyFill="1" applyBorder="1" applyAlignment="1">
      <alignment horizontal="center" vertical="center" wrapText="1"/>
    </xf>
    <xf numFmtId="0" fontId="3" fillId="2" borderId="13" xfId="0" applyFont="1" applyFill="1" applyBorder="1" applyAlignment="1" applyProtection="1">
      <alignment horizontal="center" vertical="center" wrapText="1"/>
      <protection locked="0"/>
    </xf>
    <xf numFmtId="0" fontId="12" fillId="3" borderId="13" xfId="0" applyFont="1" applyFill="1" applyBorder="1" applyAlignment="1">
      <alignment horizontal="center" vertical="center" wrapText="1"/>
    </xf>
    <xf numFmtId="0" fontId="5" fillId="0" borderId="37" xfId="0" applyFont="1" applyBorder="1" applyAlignment="1">
      <alignment horizontal="center" vertical="center" wrapText="1"/>
    </xf>
    <xf numFmtId="0" fontId="8" fillId="8" borderId="37" xfId="0" applyFont="1" applyFill="1" applyBorder="1" applyAlignment="1">
      <alignment horizontal="center" vertical="center" wrapText="1"/>
    </xf>
    <xf numFmtId="0" fontId="5" fillId="0" borderId="10" xfId="0" applyFont="1" applyBorder="1" applyAlignment="1">
      <alignment horizontal="center" vertical="center" wrapText="1"/>
    </xf>
    <xf numFmtId="0" fontId="3" fillId="0" borderId="10" xfId="0" applyFont="1" applyBorder="1" applyAlignment="1">
      <alignment horizontal="center" vertical="center" wrapText="1"/>
    </xf>
    <xf numFmtId="0" fontId="8" fillId="7" borderId="45" xfId="0" applyFont="1" applyFill="1" applyBorder="1" applyAlignment="1">
      <alignment horizontal="center" vertical="center" wrapText="1"/>
    </xf>
    <xf numFmtId="0" fontId="5" fillId="0" borderId="13" xfId="0" applyFont="1" applyBorder="1" applyAlignment="1">
      <alignment horizontal="center" vertical="top" wrapText="1"/>
    </xf>
    <xf numFmtId="0" fontId="13" fillId="0" borderId="13" xfId="0" applyFont="1" applyBorder="1" applyAlignment="1">
      <alignment vertical="center" wrapText="1"/>
    </xf>
    <xf numFmtId="0" fontId="0" fillId="0" borderId="27" xfId="0" applyBorder="1" applyAlignment="1">
      <alignment horizontal="center" vertical="center" wrapText="1"/>
    </xf>
    <xf numFmtId="1" fontId="5" fillId="2" borderId="33" xfId="0" applyNumberFormat="1" applyFont="1" applyFill="1" applyBorder="1" applyAlignment="1">
      <alignment horizontal="center" vertical="center" wrapText="1" shrinkToFit="1"/>
    </xf>
    <xf numFmtId="0" fontId="5" fillId="2" borderId="3" xfId="0" applyFont="1" applyFill="1" applyBorder="1" applyAlignment="1">
      <alignment horizontal="center" vertical="center" wrapText="1"/>
    </xf>
    <xf numFmtId="0" fontId="13" fillId="0" borderId="22" xfId="0" applyFont="1" applyBorder="1" applyAlignment="1">
      <alignment wrapText="1"/>
    </xf>
    <xf numFmtId="0" fontId="15" fillId="0" borderId="13" xfId="0" applyFont="1" applyBorder="1" applyAlignment="1">
      <alignment horizontal="center" vertical="center" wrapText="1"/>
    </xf>
    <xf numFmtId="0" fontId="0" fillId="0" borderId="13" xfId="0" applyBorder="1" applyAlignment="1">
      <alignment horizontal="center" wrapText="1"/>
    </xf>
    <xf numFmtId="0" fontId="0" fillId="0" borderId="27" xfId="0" applyBorder="1" applyAlignment="1">
      <alignment vertical="center" wrapText="1"/>
    </xf>
    <xf numFmtId="0" fontId="0" fillId="2" borderId="0" xfId="0" applyFill="1"/>
    <xf numFmtId="0" fontId="0" fillId="0" borderId="0" xfId="0"/>
    <xf numFmtId="0" fontId="21" fillId="0" borderId="13" xfId="0" applyFont="1" applyBorder="1" applyAlignment="1">
      <alignment horizontal="center" vertical="center" textRotation="90" wrapText="1"/>
    </xf>
    <xf numFmtId="0" fontId="22" fillId="0" borderId="13" xfId="0" applyFont="1" applyBorder="1" applyAlignment="1">
      <alignment vertical="center" wrapText="1"/>
    </xf>
    <xf numFmtId="0" fontId="23" fillId="12" borderId="43" xfId="0" applyFont="1" applyFill="1" applyBorder="1" applyAlignment="1">
      <alignment horizontal="center" vertical="center"/>
    </xf>
    <xf numFmtId="0" fontId="0" fillId="0" borderId="13" xfId="0" applyBorder="1" applyAlignment="1">
      <alignment horizontal="center" vertical="center"/>
    </xf>
    <xf numFmtId="9" fontId="0" fillId="0" borderId="13" xfId="2" applyFont="1" applyBorder="1" applyAlignment="1">
      <alignment horizontal="center" vertical="center"/>
    </xf>
    <xf numFmtId="0" fontId="24" fillId="0" borderId="13" xfId="0" applyFont="1" applyBorder="1" applyAlignment="1">
      <alignment horizontal="center"/>
    </xf>
    <xf numFmtId="9" fontId="0" fillId="0" borderId="13" xfId="0" applyNumberFormat="1" applyBorder="1" applyAlignment="1">
      <alignment horizontal="center"/>
    </xf>
    <xf numFmtId="0" fontId="17" fillId="2" borderId="0" xfId="0" applyFont="1" applyFill="1"/>
    <xf numFmtId="0" fontId="27" fillId="3" borderId="38" xfId="0" applyFont="1" applyFill="1" applyBorder="1" applyAlignment="1">
      <alignment vertical="center" wrapText="1"/>
    </xf>
    <xf numFmtId="0" fontId="26" fillId="0" borderId="49" xfId="0" applyFont="1" applyBorder="1" applyAlignment="1">
      <alignment horizontal="center" vertical="center" wrapText="1"/>
    </xf>
    <xf numFmtId="10" fontId="28" fillId="0" borderId="39" xfId="0" applyNumberFormat="1" applyFont="1" applyBorder="1" applyAlignment="1">
      <alignment horizontal="left" vertical="center" wrapText="1"/>
    </xf>
    <xf numFmtId="0" fontId="27" fillId="10" borderId="38" xfId="0" applyFont="1" applyFill="1" applyBorder="1" applyAlignment="1">
      <alignment vertical="center" wrapText="1"/>
    </xf>
    <xf numFmtId="10" fontId="17" fillId="0" borderId="0" xfId="2" applyNumberFormat="1" applyFont="1" applyBorder="1" applyAlignment="1">
      <alignment horizontal="center" vertical="center"/>
    </xf>
    <xf numFmtId="0" fontId="27" fillId="13" borderId="47" xfId="0" applyFont="1" applyFill="1" applyBorder="1" applyAlignment="1">
      <alignment vertical="center" wrapText="1"/>
    </xf>
    <xf numFmtId="10" fontId="17" fillId="0" borderId="42" xfId="2" applyNumberFormat="1" applyFont="1" applyBorder="1" applyAlignment="1">
      <alignment horizontal="left" vertical="center"/>
    </xf>
    <xf numFmtId="0" fontId="24" fillId="0" borderId="16" xfId="0" applyFont="1" applyBorder="1" applyAlignment="1">
      <alignment vertical="center" wrapText="1"/>
    </xf>
    <xf numFmtId="0" fontId="0" fillId="0" borderId="17" xfId="0" applyBorder="1" applyAlignment="1">
      <alignment horizontal="center"/>
    </xf>
    <xf numFmtId="0" fontId="0" fillId="0" borderId="39" xfId="0" applyBorder="1"/>
    <xf numFmtId="0" fontId="0" fillId="0" borderId="40" xfId="0" applyBorder="1"/>
    <xf numFmtId="0" fontId="0" fillId="0" borderId="41" xfId="0" applyBorder="1"/>
    <xf numFmtId="0" fontId="0" fillId="0" borderId="42" xfId="0" applyBorder="1"/>
    <xf numFmtId="0" fontId="0" fillId="0" borderId="43" xfId="0" applyBorder="1"/>
    <xf numFmtId="0" fontId="32" fillId="0" borderId="19" xfId="0" applyFont="1" applyBorder="1" applyAlignment="1">
      <alignment wrapText="1"/>
    </xf>
    <xf numFmtId="0" fontId="32" fillId="0" borderId="32" xfId="0" applyFont="1" applyBorder="1" applyAlignment="1">
      <alignment wrapText="1"/>
    </xf>
    <xf numFmtId="0" fontId="0" fillId="0" borderId="13" xfId="0" applyBorder="1" applyAlignment="1">
      <alignment horizontal="center"/>
    </xf>
    <xf numFmtId="0" fontId="0" fillId="0" borderId="27" xfId="0" applyBorder="1" applyAlignment="1">
      <alignment horizontal="center"/>
    </xf>
    <xf numFmtId="0" fontId="0" fillId="2" borderId="0" xfId="0" applyFill="1" applyAlignment="1">
      <alignment horizontal="left" vertical="top"/>
    </xf>
    <xf numFmtId="0" fontId="3" fillId="14" borderId="3" xfId="0" applyFont="1" applyFill="1" applyBorder="1" applyAlignment="1">
      <alignment horizontal="center" vertical="center" wrapText="1"/>
    </xf>
    <xf numFmtId="0" fontId="3" fillId="14" borderId="13" xfId="0" applyFont="1" applyFill="1" applyBorder="1" applyAlignment="1">
      <alignment horizontal="center" vertical="center" wrapText="1"/>
    </xf>
    <xf numFmtId="0" fontId="5" fillId="14" borderId="13" xfId="0" applyFont="1" applyFill="1" applyBorder="1" applyAlignment="1">
      <alignment horizontal="center" vertical="top" wrapText="1"/>
    </xf>
    <xf numFmtId="0" fontId="3" fillId="14" borderId="13" xfId="0" applyFont="1" applyFill="1" applyBorder="1" applyAlignment="1" applyProtection="1">
      <alignment horizontal="center" vertical="center" wrapText="1"/>
      <protection locked="0"/>
    </xf>
    <xf numFmtId="0" fontId="5" fillId="14" borderId="37" xfId="0" applyFont="1" applyFill="1" applyBorder="1" applyAlignment="1">
      <alignment horizontal="center" vertical="center" wrapText="1"/>
    </xf>
    <xf numFmtId="0" fontId="1" fillId="14" borderId="37" xfId="0" applyFont="1" applyFill="1" applyBorder="1" applyAlignment="1">
      <alignment horizontal="center" vertical="center" wrapText="1"/>
    </xf>
    <xf numFmtId="0" fontId="5" fillId="14" borderId="13" xfId="0" applyFont="1" applyFill="1" applyBorder="1" applyAlignment="1">
      <alignment horizontal="center" vertical="center" wrapText="1"/>
    </xf>
    <xf numFmtId="0" fontId="0" fillId="14" borderId="27" xfId="0" applyFill="1" applyBorder="1" applyAlignment="1">
      <alignment vertical="center" wrapText="1"/>
    </xf>
    <xf numFmtId="0" fontId="4" fillId="15" borderId="12" xfId="0" applyFont="1" applyFill="1" applyBorder="1" applyAlignment="1">
      <alignment horizontal="center" vertical="center" wrapText="1"/>
    </xf>
    <xf numFmtId="0" fontId="4" fillId="15" borderId="3" xfId="0" applyFont="1" applyFill="1" applyBorder="1" applyAlignment="1">
      <alignment horizontal="center" vertical="center" textRotation="90" wrapText="1"/>
    </xf>
    <xf numFmtId="0" fontId="4" fillId="16" borderId="3" xfId="0" applyFont="1" applyFill="1" applyBorder="1" applyAlignment="1">
      <alignment horizontal="center" vertical="center" textRotation="90" wrapText="1"/>
    </xf>
    <xf numFmtId="0" fontId="5" fillId="0" borderId="46" xfId="0" applyFont="1" applyBorder="1" applyAlignment="1">
      <alignment horizontal="center" vertical="center" wrapText="1"/>
    </xf>
    <xf numFmtId="0" fontId="5" fillId="0" borderId="51" xfId="0" applyFont="1" applyBorder="1" applyAlignment="1">
      <alignment horizontal="center" vertical="center" wrapText="1"/>
    </xf>
    <xf numFmtId="0" fontId="10" fillId="6" borderId="16" xfId="0" applyFont="1" applyFill="1" applyBorder="1" applyAlignment="1">
      <alignment horizontal="center" vertical="center" wrapText="1"/>
    </xf>
    <xf numFmtId="0" fontId="10" fillId="6" borderId="17" xfId="0" applyFont="1" applyFill="1" applyBorder="1" applyAlignment="1">
      <alignment horizontal="center" vertical="center" wrapText="1"/>
    </xf>
    <xf numFmtId="0" fontId="10" fillId="6" borderId="18" xfId="0" applyFont="1" applyFill="1" applyBorder="1" applyAlignment="1">
      <alignment horizontal="center" vertical="center" wrapText="1"/>
    </xf>
    <xf numFmtId="0" fontId="4" fillId="16" borderId="7" xfId="0" applyFont="1" applyFill="1" applyBorder="1" applyAlignment="1">
      <alignment horizontal="center" vertical="center" wrapText="1"/>
    </xf>
    <xf numFmtId="0" fontId="4" fillId="16" borderId="0" xfId="0" applyFont="1" applyFill="1" applyAlignment="1">
      <alignment horizontal="center" vertical="center" wrapText="1"/>
    </xf>
    <xf numFmtId="0" fontId="4" fillId="16" borderId="8" xfId="0" applyFont="1" applyFill="1" applyBorder="1" applyAlignment="1">
      <alignment horizontal="center" vertical="center" wrapText="1"/>
    </xf>
    <xf numFmtId="0" fontId="4" fillId="16" borderId="9" xfId="0" applyFont="1" applyFill="1" applyBorder="1" applyAlignment="1">
      <alignment horizontal="center" vertical="center" wrapText="1"/>
    </xf>
    <xf numFmtId="0" fontId="4" fillId="16" borderId="2"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4" fillId="16" borderId="23" xfId="0" applyFont="1" applyFill="1" applyBorder="1" applyAlignment="1">
      <alignment horizontal="center" vertical="center" textRotation="90" wrapText="1"/>
    </xf>
    <xf numFmtId="0" fontId="4" fillId="16" borderId="24" xfId="0" applyFont="1" applyFill="1" applyBorder="1" applyAlignment="1">
      <alignment horizontal="center" vertical="center" textRotation="90" wrapText="1"/>
    </xf>
    <xf numFmtId="0" fontId="4" fillId="6" borderId="19" xfId="0" applyFont="1" applyFill="1" applyBorder="1" applyAlignment="1">
      <alignment horizontal="center" vertical="center" wrapText="1"/>
    </xf>
    <xf numFmtId="0" fontId="4" fillId="6" borderId="13" xfId="0" applyFont="1" applyFill="1" applyBorder="1" applyAlignment="1">
      <alignment horizontal="center" vertical="center" wrapText="1"/>
    </xf>
    <xf numFmtId="0" fontId="4" fillId="6" borderId="22" xfId="0" applyFont="1" applyFill="1" applyBorder="1" applyAlignment="1">
      <alignment horizontal="center" vertical="center" wrapText="1"/>
    </xf>
    <xf numFmtId="0" fontId="4" fillId="15" borderId="8" xfId="0" applyFont="1" applyFill="1" applyBorder="1" applyAlignment="1">
      <alignment horizontal="center" vertical="center" textRotation="90" wrapText="1"/>
    </xf>
    <xf numFmtId="0" fontId="4" fillId="15" borderId="1" xfId="0" applyFont="1" applyFill="1" applyBorder="1" applyAlignment="1">
      <alignment horizontal="center" vertical="center" textRotation="90" wrapText="1"/>
    </xf>
    <xf numFmtId="0" fontId="4" fillId="15" borderId="11" xfId="0" applyFont="1" applyFill="1" applyBorder="1" applyAlignment="1">
      <alignment horizontal="center" vertical="center" textRotation="90" wrapText="1"/>
    </xf>
    <xf numFmtId="0" fontId="4" fillId="15" borderId="12" xfId="0" applyFont="1" applyFill="1" applyBorder="1" applyAlignment="1">
      <alignment horizontal="center" vertical="center" textRotation="90" wrapText="1"/>
    </xf>
    <xf numFmtId="0" fontId="4" fillId="15" borderId="9" xfId="0" applyFont="1" applyFill="1" applyBorder="1" applyAlignment="1">
      <alignment horizontal="center" vertical="center" wrapText="1"/>
    </xf>
    <xf numFmtId="0" fontId="4" fillId="15" borderId="2" xfId="0" applyFont="1" applyFill="1" applyBorder="1" applyAlignment="1">
      <alignment horizontal="center" vertical="center" wrapText="1"/>
    </xf>
    <xf numFmtId="0" fontId="4" fillId="15" borderId="1" xfId="0" applyFont="1" applyFill="1" applyBorder="1" applyAlignment="1">
      <alignment horizontal="center" vertical="center" wrapText="1"/>
    </xf>
    <xf numFmtId="0" fontId="4" fillId="16" borderId="11" xfId="0" applyFont="1" applyFill="1" applyBorder="1" applyAlignment="1">
      <alignment horizontal="center" vertical="center" textRotation="90" wrapText="1"/>
    </xf>
    <xf numFmtId="0" fontId="4" fillId="16" borderId="12" xfId="0" applyFont="1" applyFill="1" applyBorder="1" applyAlignment="1">
      <alignment horizontal="center" vertical="center" textRotation="90" wrapText="1"/>
    </xf>
    <xf numFmtId="0" fontId="4" fillId="15" borderId="4" xfId="0" applyFont="1" applyFill="1" applyBorder="1" applyAlignment="1">
      <alignment horizontal="center" vertical="center" wrapText="1"/>
    </xf>
    <xf numFmtId="0" fontId="4" fillId="15" borderId="5" xfId="0" applyFont="1" applyFill="1" applyBorder="1" applyAlignment="1">
      <alignment horizontal="center" vertical="center" wrapText="1"/>
    </xf>
    <xf numFmtId="0" fontId="4" fillId="15" borderId="6" xfId="0" applyFont="1" applyFill="1" applyBorder="1" applyAlignment="1">
      <alignment horizontal="center" vertical="center" wrapText="1"/>
    </xf>
    <xf numFmtId="0" fontId="4" fillId="15" borderId="10" xfId="0" applyFont="1" applyFill="1" applyBorder="1" applyAlignment="1">
      <alignment horizontal="center" vertical="center" textRotation="90" wrapText="1"/>
    </xf>
    <xf numFmtId="0" fontId="7" fillId="0" borderId="0" xfId="0" applyFont="1" applyAlignment="1">
      <alignment horizontal="left" vertical="top" wrapText="1"/>
    </xf>
    <xf numFmtId="0" fontId="4" fillId="6" borderId="21" xfId="0" applyFont="1" applyFill="1" applyBorder="1" applyAlignment="1">
      <alignment horizontal="left" vertical="center" wrapText="1"/>
    </xf>
    <xf numFmtId="0" fontId="4" fillId="6" borderId="15" xfId="0" applyFont="1" applyFill="1" applyBorder="1" applyAlignment="1">
      <alignment horizontal="left" vertical="center" wrapText="1"/>
    </xf>
    <xf numFmtId="0" fontId="4" fillId="6" borderId="20" xfId="0" applyFont="1" applyFill="1" applyBorder="1" applyAlignment="1">
      <alignment horizontal="left" vertical="center" wrapText="1"/>
    </xf>
    <xf numFmtId="0" fontId="4" fillId="15" borderId="13" xfId="0" applyFont="1" applyFill="1" applyBorder="1" applyAlignment="1">
      <alignment horizontal="center" vertical="center" textRotation="90" wrapText="1"/>
    </xf>
    <xf numFmtId="0" fontId="6" fillId="15" borderId="34" xfId="0" applyFont="1" applyFill="1" applyBorder="1" applyAlignment="1">
      <alignment horizontal="center" vertical="center" wrapText="1"/>
    </xf>
    <xf numFmtId="0" fontId="6" fillId="15" borderId="35" xfId="0" applyFont="1" applyFill="1" applyBorder="1" applyAlignment="1">
      <alignment horizontal="center" vertical="center" wrapText="1"/>
    </xf>
    <xf numFmtId="0" fontId="6" fillId="15" borderId="36" xfId="0" applyFont="1" applyFill="1" applyBorder="1" applyAlignment="1">
      <alignment horizontal="center" vertical="center" wrapText="1"/>
    </xf>
    <xf numFmtId="0" fontId="25" fillId="11" borderId="47" xfId="0" applyFont="1" applyFill="1" applyBorder="1" applyAlignment="1">
      <alignment horizontal="center"/>
    </xf>
    <xf numFmtId="0" fontId="25" fillId="11" borderId="48" xfId="0" applyFont="1" applyFill="1" applyBorder="1" applyAlignment="1">
      <alignment horizontal="center"/>
    </xf>
    <xf numFmtId="0" fontId="26" fillId="2" borderId="39" xfId="0" applyFont="1" applyFill="1" applyBorder="1" applyAlignment="1">
      <alignment horizontal="center"/>
    </xf>
    <xf numFmtId="0" fontId="26" fillId="2" borderId="40" xfId="0" applyFont="1" applyFill="1" applyBorder="1" applyAlignment="1">
      <alignment horizontal="center"/>
    </xf>
    <xf numFmtId="10" fontId="29" fillId="0" borderId="16" xfId="0" applyNumberFormat="1" applyFont="1" applyBorder="1" applyAlignment="1">
      <alignment horizontal="center" vertical="center" wrapText="1"/>
    </xf>
    <xf numFmtId="10" fontId="29" fillId="0" borderId="18" xfId="0" applyNumberFormat="1" applyFont="1" applyBorder="1" applyAlignment="1">
      <alignment horizontal="center" vertical="center" wrapText="1"/>
    </xf>
    <xf numFmtId="10" fontId="29" fillId="0" borderId="19" xfId="0" applyNumberFormat="1" applyFont="1" applyBorder="1" applyAlignment="1">
      <alignment horizontal="center" vertical="center" wrapText="1"/>
    </xf>
    <xf numFmtId="10" fontId="29" fillId="0" borderId="22" xfId="0" applyNumberFormat="1" applyFont="1" applyBorder="1" applyAlignment="1">
      <alignment horizontal="center" vertical="center" wrapText="1"/>
    </xf>
    <xf numFmtId="10" fontId="29" fillId="0" borderId="32" xfId="0" applyNumberFormat="1" applyFont="1" applyBorder="1" applyAlignment="1">
      <alignment horizontal="center" vertical="center" wrapText="1"/>
    </xf>
    <xf numFmtId="10" fontId="29" fillId="0" borderId="28" xfId="0" applyNumberFormat="1" applyFont="1" applyBorder="1" applyAlignment="1">
      <alignment horizontal="center" vertical="center" wrapText="1"/>
    </xf>
    <xf numFmtId="0" fontId="18" fillId="11" borderId="13" xfId="0" applyFont="1" applyFill="1" applyBorder="1" applyAlignment="1">
      <alignment horizontal="center" vertical="center"/>
    </xf>
    <xf numFmtId="0" fontId="19" fillId="11" borderId="14" xfId="0" applyFont="1" applyFill="1" applyBorder="1" applyAlignment="1">
      <alignment horizontal="center" vertical="center"/>
    </xf>
    <xf numFmtId="0" fontId="19" fillId="11" borderId="15" xfId="0" applyFont="1" applyFill="1" applyBorder="1" applyAlignment="1">
      <alignment horizontal="center" vertical="center"/>
    </xf>
    <xf numFmtId="0" fontId="19" fillId="11" borderId="44" xfId="0" applyFont="1" applyFill="1" applyBorder="1" applyAlignment="1">
      <alignment horizontal="center" vertical="center"/>
    </xf>
    <xf numFmtId="0" fontId="20" fillId="0" borderId="13" xfId="0" applyFont="1" applyBorder="1" applyAlignment="1">
      <alignment horizontal="center" vertical="center"/>
    </xf>
    <xf numFmtId="0" fontId="34" fillId="0" borderId="13" xfId="0" applyFont="1" applyBorder="1" applyAlignment="1">
      <alignment horizontal="center" vertical="center" wrapText="1"/>
    </xf>
    <xf numFmtId="0" fontId="24" fillId="0" borderId="13" xfId="0" applyFont="1" applyBorder="1" applyAlignment="1">
      <alignment horizontal="center"/>
    </xf>
    <xf numFmtId="0" fontId="33" fillId="11" borderId="47" xfId="0" applyFont="1" applyFill="1" applyBorder="1" applyAlignment="1">
      <alignment horizontal="center" vertical="center"/>
    </xf>
    <xf numFmtId="0" fontId="33" fillId="11" borderId="48" xfId="0" applyFont="1" applyFill="1" applyBorder="1" applyAlignment="1">
      <alignment horizontal="center" vertical="center"/>
    </xf>
    <xf numFmtId="0" fontId="33" fillId="11" borderId="50" xfId="0" applyFont="1" applyFill="1" applyBorder="1" applyAlignment="1">
      <alignment horizontal="center" vertical="center"/>
    </xf>
    <xf numFmtId="0" fontId="9" fillId="0" borderId="0" xfId="0" applyFont="1" applyAlignment="1">
      <alignment horizontal="left" vertical="top" wrapText="1"/>
    </xf>
    <xf numFmtId="0" fontId="2" fillId="6" borderId="29" xfId="0" applyFont="1" applyFill="1" applyBorder="1" applyAlignment="1">
      <alignment horizontal="center" vertical="center" wrapText="1"/>
    </xf>
    <xf numFmtId="0" fontId="2" fillId="6" borderId="30" xfId="0" applyFont="1" applyFill="1" applyBorder="1" applyAlignment="1">
      <alignment horizontal="center" vertical="center" wrapText="1"/>
    </xf>
    <xf numFmtId="0" fontId="2" fillId="6" borderId="31" xfId="0" applyFont="1" applyFill="1" applyBorder="1" applyAlignment="1">
      <alignment horizontal="center" vertical="center" wrapText="1"/>
    </xf>
    <xf numFmtId="0" fontId="2" fillId="5" borderId="19" xfId="0" applyFont="1" applyFill="1" applyBorder="1" applyAlignment="1">
      <alignment horizontal="center" vertical="top" wrapText="1"/>
    </xf>
    <xf numFmtId="0" fontId="2" fillId="5" borderId="13" xfId="0" applyFont="1" applyFill="1" applyBorder="1" applyAlignment="1">
      <alignment horizontal="center" vertical="top" wrapText="1"/>
    </xf>
    <xf numFmtId="0" fontId="2" fillId="5" borderId="32" xfId="0" applyFont="1" applyFill="1" applyBorder="1" applyAlignment="1">
      <alignment horizontal="center" vertical="top" wrapText="1"/>
    </xf>
    <xf numFmtId="0" fontId="2" fillId="5" borderId="27" xfId="0" applyFont="1" applyFill="1" applyBorder="1" applyAlignment="1">
      <alignment horizontal="center" vertical="top"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20" xfId="0" applyFont="1" applyFill="1" applyBorder="1" applyAlignment="1">
      <alignment horizontal="center" vertical="center" wrapText="1"/>
    </xf>
  </cellXfs>
  <cellStyles count="3">
    <cellStyle name="Normal" xfId="0" builtinId="0"/>
    <cellStyle name="Normal 10" xfId="1" xr:uid="{33196466-FF1C-4988-954F-5FFB85AB717B}"/>
    <cellStyle name="Porcentaje" xfId="2" builtinId="5"/>
  </cellStyles>
  <dxfs count="0"/>
  <tableStyles count="0" defaultTableStyle="TableStyleMedium9" defaultPivotStyle="PivotStyleLight16"/>
  <colors>
    <mruColors>
      <color rgb="FF800000"/>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00B050"/>
              </a:solidFill>
              <a:ln>
                <a:noFill/>
              </a:ln>
              <a:effectLst/>
            </c:spPr>
            <c:extLst>
              <c:ext xmlns:c16="http://schemas.microsoft.com/office/drawing/2014/chart" uri="{C3380CC4-5D6E-409C-BE32-E72D297353CC}">
                <c16:uniqueId val="{00000001-8C01-4298-93D8-8348DBC022B5}"/>
              </c:ext>
            </c:extLst>
          </c:dPt>
          <c:dPt>
            <c:idx val="1"/>
            <c:invertIfNegative val="0"/>
            <c:bubble3D val="0"/>
            <c:spPr>
              <a:solidFill>
                <a:schemeClr val="accent1"/>
              </a:solidFill>
              <a:ln>
                <a:noFill/>
              </a:ln>
              <a:effectLst>
                <a:softEdge rad="0"/>
              </a:effectLst>
              <a:scene3d>
                <a:camera prst="orthographicFront"/>
                <a:lightRig rig="threePt" dir="t"/>
              </a:scene3d>
              <a:sp3d prstMaterial="metal">
                <a:bevelB/>
              </a:sp3d>
            </c:spPr>
            <c:extLst>
              <c:ext xmlns:c16="http://schemas.microsoft.com/office/drawing/2014/chart" uri="{C3380CC4-5D6E-409C-BE32-E72D297353CC}">
                <c16:uniqueId val="{00000003-8C01-4298-93D8-8348DBC022B5}"/>
              </c:ext>
            </c:extLst>
          </c:dPt>
          <c:dPt>
            <c:idx val="2"/>
            <c:invertIfNegative val="0"/>
            <c:bubble3D val="0"/>
            <c:spPr>
              <a:solidFill>
                <a:srgbClr val="FF0000"/>
              </a:solidFill>
              <a:ln>
                <a:noFill/>
              </a:ln>
              <a:effectLst/>
            </c:spPr>
            <c:extLst>
              <c:ext xmlns:c16="http://schemas.microsoft.com/office/drawing/2014/chart" uri="{C3380CC4-5D6E-409C-BE32-E72D297353CC}">
                <c16:uniqueId val="{00000005-8C01-4298-93D8-8348DBC022B5}"/>
              </c:ext>
            </c:extLst>
          </c:dPt>
          <c:dLbls>
            <c:dLbl>
              <c:idx val="0"/>
              <c:tx>
                <c:rich>
                  <a:bodyPr/>
                  <a:lstStyle/>
                  <a:p>
                    <a:r>
                      <a:rPr lang="en-US"/>
                      <a:t>23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8C01-4298-93D8-8348DBC022B5}"/>
                </c:ext>
              </c:extLst>
            </c:dLbl>
            <c:dLbl>
              <c:idx val="1"/>
              <c:tx>
                <c:rich>
                  <a:bodyPr/>
                  <a:lstStyle/>
                  <a:p>
                    <a:r>
                      <a:rPr lang="en-US"/>
                      <a:t>23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8C01-4298-93D8-8348DBC022B5}"/>
                </c:ext>
              </c:extLst>
            </c:dLbl>
            <c:dLbl>
              <c:idx val="2"/>
              <c:tx>
                <c:rich>
                  <a:bodyPr rot="0" spcFirstLastPara="1" vertOverflow="ellipsis" vert="horz" wrap="square" lIns="38100" tIns="19050" rIns="38100" bIns="19050" anchor="ctr" anchorCtr="1">
                    <a:spAutoFit/>
                  </a:bodyPr>
                  <a:lstStyle/>
                  <a:p>
                    <a:pPr>
                      <a:defRPr sz="2000" b="0" i="0" u="none" strike="noStrike" kern="1200" baseline="0">
                        <a:solidFill>
                          <a:srgbClr val="FF0000"/>
                        </a:solidFill>
                        <a:latin typeface="+mn-lt"/>
                        <a:ea typeface="+mn-ea"/>
                        <a:cs typeface="+mn-cs"/>
                      </a:defRPr>
                    </a:pPr>
                    <a:r>
                      <a:rPr lang="en-US"/>
                      <a:t>0</a:t>
                    </a:r>
                  </a:p>
                </c:rich>
              </c:tx>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8C01-4298-93D8-8348DBC022B5}"/>
                </c:ext>
              </c:extLst>
            </c:dLbl>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'[1]GRAFICOS '!$B$72:$B$74</c:f>
              <c:strCache>
                <c:ptCount val="3"/>
                <c:pt idx="0">
                  <c:v>RIESGOS  IDENTIFICADOS </c:v>
                </c:pt>
                <c:pt idx="1">
                  <c:v>EJECUCION DE CONTROLES   LINEAS DE DEFENSA </c:v>
                </c:pt>
                <c:pt idx="2">
                  <c:v>RIESGOS MATERIALIZADOS</c:v>
                </c:pt>
              </c:strCache>
            </c:strRef>
          </c:cat>
          <c:val>
            <c:numRef>
              <c:f>'[1]GRAFICOS '!$C$72:$C$74</c:f>
              <c:numCache>
                <c:formatCode>General</c:formatCode>
                <c:ptCount val="3"/>
                <c:pt idx="0">
                  <c:v>92</c:v>
                </c:pt>
                <c:pt idx="1">
                  <c:v>89</c:v>
                </c:pt>
                <c:pt idx="2">
                  <c:v>3</c:v>
                </c:pt>
              </c:numCache>
            </c:numRef>
          </c:val>
          <c:extLst>
            <c:ext xmlns:c16="http://schemas.microsoft.com/office/drawing/2014/chart" uri="{C3380CC4-5D6E-409C-BE32-E72D297353CC}">
              <c16:uniqueId val="{00000006-8C01-4298-93D8-8348DBC022B5}"/>
            </c:ext>
          </c:extLst>
        </c:ser>
        <c:dLbls>
          <c:showLegendKey val="0"/>
          <c:showVal val="0"/>
          <c:showCatName val="0"/>
          <c:showSerName val="0"/>
          <c:showPercent val="0"/>
          <c:showBubbleSize val="0"/>
        </c:dLbls>
        <c:gapWidth val="219"/>
        <c:overlap val="-27"/>
        <c:axId val="431939520"/>
        <c:axId val="431940304"/>
      </c:barChart>
      <c:catAx>
        <c:axId val="431939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1940304"/>
        <c:crosses val="autoZero"/>
        <c:auto val="1"/>
        <c:lblAlgn val="ctr"/>
        <c:lblOffset val="100"/>
        <c:noMultiLvlLbl val="0"/>
      </c:catAx>
      <c:valAx>
        <c:axId val="4319403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1939520"/>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
          <c:y val="0"/>
          <c:w val="0.62541227577256098"/>
          <c:h val="0.92718675580772925"/>
        </c:manualLayout>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C77D-47B8-AEA7-E6C9C844DFFB}"/>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C77D-47B8-AEA7-E6C9C844DFFB}"/>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C77D-47B8-AEA7-E6C9C844DFFB}"/>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C77D-47B8-AEA7-E6C9C844DFFB}"/>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C77D-47B8-AEA7-E6C9C844DFFB}"/>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C77D-47B8-AEA7-E6C9C844DFFB}"/>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C77D-47B8-AEA7-E6C9C844DFFB}"/>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F-C77D-47B8-AEA7-E6C9C844DFFB}"/>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1-C77D-47B8-AEA7-E6C9C844DFFB}"/>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3-C77D-47B8-AEA7-E6C9C844DFFB}"/>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GRAFICOS!$B$5:$B$14</c:f>
              <c:strCache>
                <c:ptCount val="10"/>
                <c:pt idx="0">
                  <c:v>GESTIÓN DE LA CONTRATACIÓN DE BIENES Y SERVICIOS</c:v>
                </c:pt>
                <c:pt idx="1">
                  <c:v>GESTIÓN DE LA EJECUCIÓN DE PROYECTOS DE INFRAESTRUCTURA</c:v>
                </c:pt>
                <c:pt idx="2">
                  <c:v>GESTION DE SERVICIOS ADMINISTRATIVOS</c:v>
                </c:pt>
                <c:pt idx="3">
                  <c:v>GESTION DE TECNOLOGIAS DE LA INFORMACION Y COMUNICACIONES TIC</c:v>
                </c:pt>
                <c:pt idx="4">
                  <c:v>GESTIÓN DOCUMENTAL</c:v>
                </c:pt>
                <c:pt idx="5">
                  <c:v>GESTIÓN FINANCIERA</c:v>
                </c:pt>
                <c:pt idx="6">
                  <c:v>GESTIÓN JURIDICA</c:v>
                </c:pt>
                <c:pt idx="7">
                  <c:v>GESTIÓN SOCIAL</c:v>
                </c:pt>
                <c:pt idx="8">
                  <c:v>TODOS LOS PROCESOS</c:v>
                </c:pt>
                <c:pt idx="9">
                  <c:v>VERIFICACIÓN INTEGRAL DE LA GESTIÓN CORPORATIVA</c:v>
                </c:pt>
              </c:strCache>
            </c:strRef>
          </c:cat>
          <c:val>
            <c:numRef>
              <c:f>GRAFICOS!$C$5:$C$14</c:f>
              <c:numCache>
                <c:formatCode>General</c:formatCode>
                <c:ptCount val="10"/>
                <c:pt idx="0">
                  <c:v>2</c:v>
                </c:pt>
                <c:pt idx="1">
                  <c:v>4</c:v>
                </c:pt>
                <c:pt idx="2">
                  <c:v>1</c:v>
                </c:pt>
                <c:pt idx="3">
                  <c:v>4</c:v>
                </c:pt>
                <c:pt idx="4">
                  <c:v>1</c:v>
                </c:pt>
                <c:pt idx="5">
                  <c:v>2</c:v>
                </c:pt>
                <c:pt idx="6">
                  <c:v>2</c:v>
                </c:pt>
                <c:pt idx="7">
                  <c:v>2</c:v>
                </c:pt>
                <c:pt idx="8">
                  <c:v>3</c:v>
                </c:pt>
                <c:pt idx="9">
                  <c:v>2</c:v>
                </c:pt>
              </c:numCache>
            </c:numRef>
          </c:val>
          <c:extLst>
            <c:ext xmlns:c16="http://schemas.microsoft.com/office/drawing/2014/chart" uri="{C3380CC4-5D6E-409C-BE32-E72D297353CC}">
              <c16:uniqueId val="{00000000-4DE6-43AB-A4FE-AEC242B54CCF}"/>
            </c:ext>
          </c:extLst>
        </c:ser>
        <c:ser>
          <c:idx val="1"/>
          <c:order val="1"/>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5-C77D-47B8-AEA7-E6C9C844DFFB}"/>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7-C77D-47B8-AEA7-E6C9C844DFFB}"/>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9-C77D-47B8-AEA7-E6C9C844DFFB}"/>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B-C77D-47B8-AEA7-E6C9C844DFFB}"/>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D-C77D-47B8-AEA7-E6C9C844DFFB}"/>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F-C77D-47B8-AEA7-E6C9C844DFFB}"/>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21-C77D-47B8-AEA7-E6C9C844DFFB}"/>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23-C77D-47B8-AEA7-E6C9C844DFFB}"/>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25-C77D-47B8-AEA7-E6C9C844DFFB}"/>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27-C77D-47B8-AEA7-E6C9C844DFFB}"/>
              </c:ext>
            </c:extLst>
          </c:dPt>
          <c:dPt>
            <c:idx val="10"/>
            <c:bubble3D val="0"/>
            <c:spPr>
              <a:solidFill>
                <a:schemeClr val="accent5">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29-C77D-47B8-AEA7-E6C9C844DFFB}"/>
              </c:ext>
            </c:extLst>
          </c:dPt>
          <c:dPt>
            <c:idx val="11"/>
            <c:bubble3D val="0"/>
            <c:spPr>
              <a:solidFill>
                <a:schemeClr val="accent6">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2B-C77D-47B8-AEA7-E6C9C844DFFB}"/>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GRAFICOS!$B$5:$B$14</c:f>
              <c:strCache>
                <c:ptCount val="10"/>
                <c:pt idx="0">
                  <c:v>GESTIÓN DE LA CONTRATACIÓN DE BIENES Y SERVICIOS</c:v>
                </c:pt>
                <c:pt idx="1">
                  <c:v>GESTIÓN DE LA EJECUCIÓN DE PROYECTOS DE INFRAESTRUCTURA</c:v>
                </c:pt>
                <c:pt idx="2">
                  <c:v>GESTION DE SERVICIOS ADMINISTRATIVOS</c:v>
                </c:pt>
                <c:pt idx="3">
                  <c:v>GESTION DE TECNOLOGIAS DE LA INFORMACION Y COMUNICACIONES TIC</c:v>
                </c:pt>
                <c:pt idx="4">
                  <c:v>GESTIÓN DOCUMENTAL</c:v>
                </c:pt>
                <c:pt idx="5">
                  <c:v>GESTIÓN FINANCIERA</c:v>
                </c:pt>
                <c:pt idx="6">
                  <c:v>GESTIÓN JURIDICA</c:v>
                </c:pt>
                <c:pt idx="7">
                  <c:v>GESTIÓN SOCIAL</c:v>
                </c:pt>
                <c:pt idx="8">
                  <c:v>TODOS LOS PROCESOS</c:v>
                </c:pt>
                <c:pt idx="9">
                  <c:v>VERIFICACIÓN INTEGRAL DE LA GESTIÓN CORPORATIVA</c:v>
                </c:pt>
              </c:strCache>
            </c:strRef>
          </c:cat>
          <c:val>
            <c:numRef>
              <c:f>GRAFICOS!$D$3:$D$14</c:f>
              <c:numCache>
                <c:formatCode>General</c:formatCode>
                <c:ptCount val="12"/>
              </c:numCache>
            </c:numRef>
          </c:val>
          <c:extLst>
            <c:ext xmlns:c16="http://schemas.microsoft.com/office/drawing/2014/chart" uri="{C3380CC4-5D6E-409C-BE32-E72D297353CC}">
              <c16:uniqueId val="{00000001-4DE6-43AB-A4FE-AEC242B54CCF}"/>
            </c:ext>
          </c:extLst>
        </c:ser>
        <c:ser>
          <c:idx val="2"/>
          <c:order val="2"/>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2D-C77D-47B8-AEA7-E6C9C844DFFB}"/>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2F-C77D-47B8-AEA7-E6C9C844DFFB}"/>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31-C77D-47B8-AEA7-E6C9C844DFFB}"/>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33-C77D-47B8-AEA7-E6C9C844DFFB}"/>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35-C77D-47B8-AEA7-E6C9C844DFFB}"/>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37-C77D-47B8-AEA7-E6C9C844DFFB}"/>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39-C77D-47B8-AEA7-E6C9C844DFFB}"/>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3B-C77D-47B8-AEA7-E6C9C844DFFB}"/>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3D-C77D-47B8-AEA7-E6C9C844DFFB}"/>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3F-C77D-47B8-AEA7-E6C9C844DFFB}"/>
              </c:ext>
            </c:extLst>
          </c:dPt>
          <c:dPt>
            <c:idx val="10"/>
            <c:bubble3D val="0"/>
            <c:spPr>
              <a:solidFill>
                <a:schemeClr val="accent5">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41-C77D-47B8-AEA7-E6C9C844DFFB}"/>
              </c:ext>
            </c:extLst>
          </c:dPt>
          <c:dPt>
            <c:idx val="11"/>
            <c:bubble3D val="0"/>
            <c:spPr>
              <a:solidFill>
                <a:schemeClr val="accent6">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43-C77D-47B8-AEA7-E6C9C844DFFB}"/>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GRAFICOS!$B$5:$B$14</c:f>
              <c:strCache>
                <c:ptCount val="10"/>
                <c:pt idx="0">
                  <c:v>GESTIÓN DE LA CONTRATACIÓN DE BIENES Y SERVICIOS</c:v>
                </c:pt>
                <c:pt idx="1">
                  <c:v>GESTIÓN DE LA EJECUCIÓN DE PROYECTOS DE INFRAESTRUCTURA</c:v>
                </c:pt>
                <c:pt idx="2">
                  <c:v>GESTION DE SERVICIOS ADMINISTRATIVOS</c:v>
                </c:pt>
                <c:pt idx="3">
                  <c:v>GESTION DE TECNOLOGIAS DE LA INFORMACION Y COMUNICACIONES TIC</c:v>
                </c:pt>
                <c:pt idx="4">
                  <c:v>GESTIÓN DOCUMENTAL</c:v>
                </c:pt>
                <c:pt idx="5">
                  <c:v>GESTIÓN FINANCIERA</c:v>
                </c:pt>
                <c:pt idx="6">
                  <c:v>GESTIÓN JURIDICA</c:v>
                </c:pt>
                <c:pt idx="7">
                  <c:v>GESTIÓN SOCIAL</c:v>
                </c:pt>
                <c:pt idx="8">
                  <c:v>TODOS LOS PROCESOS</c:v>
                </c:pt>
                <c:pt idx="9">
                  <c:v>VERIFICACIÓN INTEGRAL DE LA GESTIÓN CORPORATIVA</c:v>
                </c:pt>
              </c:strCache>
            </c:strRef>
          </c:cat>
          <c:val>
            <c:numRef>
              <c:f>GRAFICOS!$E$3:$E$14</c:f>
              <c:numCache>
                <c:formatCode>General</c:formatCode>
                <c:ptCount val="12"/>
              </c:numCache>
            </c:numRef>
          </c:val>
          <c:extLst>
            <c:ext xmlns:c16="http://schemas.microsoft.com/office/drawing/2014/chart" uri="{C3380CC4-5D6E-409C-BE32-E72D297353CC}">
              <c16:uniqueId val="{00000002-4DE6-43AB-A4FE-AEC242B54CCF}"/>
            </c:ext>
          </c:extLst>
        </c:ser>
        <c:ser>
          <c:idx val="3"/>
          <c:order val="3"/>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45-C77D-47B8-AEA7-E6C9C844DFFB}"/>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47-C77D-47B8-AEA7-E6C9C844DFFB}"/>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49-C77D-47B8-AEA7-E6C9C844DFFB}"/>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4B-C77D-47B8-AEA7-E6C9C844DFFB}"/>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4D-C77D-47B8-AEA7-E6C9C844DFFB}"/>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4F-C77D-47B8-AEA7-E6C9C844DFFB}"/>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51-C77D-47B8-AEA7-E6C9C844DFFB}"/>
              </c:ext>
            </c:extLst>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53-C77D-47B8-AEA7-E6C9C844DFFB}"/>
              </c:ext>
            </c:extLst>
          </c:dPt>
          <c:dPt>
            <c:idx val="8"/>
            <c:bubble3D val="0"/>
            <c:spPr>
              <a:solidFill>
                <a:schemeClr val="accent3">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55-C77D-47B8-AEA7-E6C9C844DFFB}"/>
              </c:ext>
            </c:extLst>
          </c:dPt>
          <c:dPt>
            <c:idx val="9"/>
            <c:bubble3D val="0"/>
            <c:spPr>
              <a:solidFill>
                <a:schemeClr val="accent4">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57-C77D-47B8-AEA7-E6C9C844DFFB}"/>
              </c:ext>
            </c:extLst>
          </c:dPt>
          <c:dPt>
            <c:idx val="10"/>
            <c:bubble3D val="0"/>
            <c:spPr>
              <a:solidFill>
                <a:schemeClr val="accent5">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59-C77D-47B8-AEA7-E6C9C844DFFB}"/>
              </c:ext>
            </c:extLst>
          </c:dPt>
          <c:dPt>
            <c:idx val="11"/>
            <c:bubble3D val="0"/>
            <c:spPr>
              <a:solidFill>
                <a:schemeClr val="accent6">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5B-C77D-47B8-AEA7-E6C9C844DFFB}"/>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GRAFICOS!$B$5:$B$14</c:f>
              <c:strCache>
                <c:ptCount val="10"/>
                <c:pt idx="0">
                  <c:v>GESTIÓN DE LA CONTRATACIÓN DE BIENES Y SERVICIOS</c:v>
                </c:pt>
                <c:pt idx="1">
                  <c:v>GESTIÓN DE LA EJECUCIÓN DE PROYECTOS DE INFRAESTRUCTURA</c:v>
                </c:pt>
                <c:pt idx="2">
                  <c:v>GESTION DE SERVICIOS ADMINISTRATIVOS</c:v>
                </c:pt>
                <c:pt idx="3">
                  <c:v>GESTION DE TECNOLOGIAS DE LA INFORMACION Y COMUNICACIONES TIC</c:v>
                </c:pt>
                <c:pt idx="4">
                  <c:v>GESTIÓN DOCUMENTAL</c:v>
                </c:pt>
                <c:pt idx="5">
                  <c:v>GESTIÓN FINANCIERA</c:v>
                </c:pt>
                <c:pt idx="6">
                  <c:v>GESTIÓN JURIDICA</c:v>
                </c:pt>
                <c:pt idx="7">
                  <c:v>GESTIÓN SOCIAL</c:v>
                </c:pt>
                <c:pt idx="8">
                  <c:v>TODOS LOS PROCESOS</c:v>
                </c:pt>
                <c:pt idx="9">
                  <c:v>VERIFICACIÓN INTEGRAL DE LA GESTIÓN CORPORATIVA</c:v>
                </c:pt>
              </c:strCache>
            </c:strRef>
          </c:cat>
          <c:val>
            <c:numRef>
              <c:f>GRAFICOS!$F$3:$F$14</c:f>
              <c:numCache>
                <c:formatCode>General</c:formatCode>
                <c:ptCount val="12"/>
              </c:numCache>
            </c:numRef>
          </c:val>
          <c:extLst>
            <c:ext xmlns:c16="http://schemas.microsoft.com/office/drawing/2014/chart" uri="{C3380CC4-5D6E-409C-BE32-E72D297353CC}">
              <c16:uniqueId val="{00000003-4DE6-43AB-A4FE-AEC242B54CCF}"/>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00B050"/>
              </a:solidFill>
              <a:ln>
                <a:noFill/>
              </a:ln>
              <a:effectLst/>
            </c:spPr>
            <c:extLst>
              <c:ext xmlns:c16="http://schemas.microsoft.com/office/drawing/2014/chart" uri="{C3380CC4-5D6E-409C-BE32-E72D297353CC}">
                <c16:uniqueId val="{00000001-E694-4017-9827-6BF46E52DF65}"/>
              </c:ext>
            </c:extLst>
          </c:dPt>
          <c:dPt>
            <c:idx val="1"/>
            <c:invertIfNegative val="0"/>
            <c:bubble3D val="0"/>
            <c:spPr>
              <a:solidFill>
                <a:schemeClr val="accent1"/>
              </a:solidFill>
              <a:ln>
                <a:noFill/>
              </a:ln>
              <a:effectLst>
                <a:softEdge rad="0"/>
              </a:effectLst>
              <a:scene3d>
                <a:camera prst="orthographicFront"/>
                <a:lightRig rig="threePt" dir="t"/>
              </a:scene3d>
              <a:sp3d prstMaterial="metal">
                <a:bevelB/>
              </a:sp3d>
            </c:spPr>
            <c:extLst>
              <c:ext xmlns:c16="http://schemas.microsoft.com/office/drawing/2014/chart" uri="{C3380CC4-5D6E-409C-BE32-E72D297353CC}">
                <c16:uniqueId val="{00000003-E694-4017-9827-6BF46E52DF65}"/>
              </c:ext>
            </c:extLst>
          </c:dPt>
          <c:dPt>
            <c:idx val="2"/>
            <c:invertIfNegative val="0"/>
            <c:bubble3D val="0"/>
            <c:spPr>
              <a:solidFill>
                <a:srgbClr val="FF0000"/>
              </a:solidFill>
              <a:ln>
                <a:noFill/>
              </a:ln>
              <a:effectLst/>
            </c:spPr>
            <c:extLst>
              <c:ext xmlns:c16="http://schemas.microsoft.com/office/drawing/2014/chart" uri="{C3380CC4-5D6E-409C-BE32-E72D297353CC}">
                <c16:uniqueId val="{00000005-E694-4017-9827-6BF46E52DF65}"/>
              </c:ext>
            </c:extLst>
          </c:dPt>
          <c:dLbls>
            <c:dLbl>
              <c:idx val="0"/>
              <c:tx>
                <c:rich>
                  <a:bodyPr/>
                  <a:lstStyle/>
                  <a:p>
                    <a:r>
                      <a:rPr lang="en-US"/>
                      <a:t>23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E694-4017-9827-6BF46E52DF65}"/>
                </c:ext>
              </c:extLst>
            </c:dLbl>
            <c:dLbl>
              <c:idx val="1"/>
              <c:tx>
                <c:rich>
                  <a:bodyPr/>
                  <a:lstStyle/>
                  <a:p>
                    <a:r>
                      <a:rPr lang="en-US"/>
                      <a:t>23</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E694-4017-9827-6BF46E52DF65}"/>
                </c:ext>
              </c:extLst>
            </c:dLbl>
            <c:dLbl>
              <c:idx val="2"/>
              <c:tx>
                <c:rich>
                  <a:bodyPr rot="0" spcFirstLastPara="1" vertOverflow="ellipsis" vert="horz" wrap="square" lIns="38100" tIns="19050" rIns="38100" bIns="19050" anchor="ctr" anchorCtr="1">
                    <a:spAutoFit/>
                  </a:bodyPr>
                  <a:lstStyle/>
                  <a:p>
                    <a:pPr>
                      <a:defRPr sz="2000" b="0" i="0" u="none" strike="noStrike" kern="1200" baseline="0">
                        <a:solidFill>
                          <a:srgbClr val="FF0000"/>
                        </a:solidFill>
                        <a:latin typeface="+mn-lt"/>
                        <a:ea typeface="+mn-ea"/>
                        <a:cs typeface="+mn-cs"/>
                      </a:defRPr>
                    </a:pPr>
                    <a:r>
                      <a:rPr lang="en-US"/>
                      <a:t>0</a:t>
                    </a:r>
                  </a:p>
                </c:rich>
              </c:tx>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E694-4017-9827-6BF46E52DF65}"/>
                </c:ext>
              </c:extLst>
            </c:dLbl>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'[1]GRAFICOS '!$B$72:$B$74</c:f>
              <c:strCache>
                <c:ptCount val="3"/>
                <c:pt idx="0">
                  <c:v>RIESGOS  IDENTIFICADOS </c:v>
                </c:pt>
                <c:pt idx="1">
                  <c:v>EJECUCION DE CONTROLES   LINEAS DE DEFENSA </c:v>
                </c:pt>
                <c:pt idx="2">
                  <c:v>RIESGOS MATERIALIZADOS</c:v>
                </c:pt>
              </c:strCache>
            </c:strRef>
          </c:cat>
          <c:val>
            <c:numRef>
              <c:f>'[1]GRAFICOS '!$C$72:$C$74</c:f>
              <c:numCache>
                <c:formatCode>General</c:formatCode>
                <c:ptCount val="3"/>
                <c:pt idx="0">
                  <c:v>92</c:v>
                </c:pt>
                <c:pt idx="1">
                  <c:v>89</c:v>
                </c:pt>
                <c:pt idx="2">
                  <c:v>3</c:v>
                </c:pt>
              </c:numCache>
            </c:numRef>
          </c:val>
          <c:extLst>
            <c:ext xmlns:c16="http://schemas.microsoft.com/office/drawing/2014/chart" uri="{C3380CC4-5D6E-409C-BE32-E72D297353CC}">
              <c16:uniqueId val="{00000006-E694-4017-9827-6BF46E52DF65}"/>
            </c:ext>
          </c:extLst>
        </c:ser>
        <c:dLbls>
          <c:showLegendKey val="0"/>
          <c:showVal val="0"/>
          <c:showCatName val="0"/>
          <c:showSerName val="0"/>
          <c:showPercent val="0"/>
          <c:showBubbleSize val="0"/>
        </c:dLbls>
        <c:gapWidth val="219"/>
        <c:overlap val="-27"/>
        <c:axId val="431939520"/>
        <c:axId val="431940304"/>
      </c:barChart>
      <c:catAx>
        <c:axId val="431939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1940304"/>
        <c:crosses val="autoZero"/>
        <c:auto val="1"/>
        <c:lblAlgn val="ctr"/>
        <c:lblOffset val="100"/>
        <c:noMultiLvlLbl val="0"/>
      </c:catAx>
      <c:valAx>
        <c:axId val="4319403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1939520"/>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2286</xdr:colOff>
      <xdr:row>0</xdr:row>
      <xdr:rowOff>101381</xdr:rowOff>
    </xdr:from>
    <xdr:to>
      <xdr:col>0</xdr:col>
      <xdr:colOff>2286</xdr:colOff>
      <xdr:row>0</xdr:row>
      <xdr:rowOff>222250</xdr:rowOff>
    </xdr:to>
    <xdr:sp macro="" textlink="">
      <xdr:nvSpPr>
        <xdr:cNvPr id="2" name="Shape 2">
          <a:extLst>
            <a:ext uri="{FF2B5EF4-FFF2-40B4-BE49-F238E27FC236}">
              <a16:creationId xmlns:a16="http://schemas.microsoft.com/office/drawing/2014/main" id="{00000000-0008-0000-0100-000002000000}"/>
            </a:ext>
          </a:extLst>
        </xdr:cNvPr>
        <xdr:cNvSpPr/>
      </xdr:nvSpPr>
      <xdr:spPr>
        <a:xfrm>
          <a:off x="0" y="0"/>
          <a:ext cx="0" cy="117475"/>
        </a:xfrm>
        <a:custGeom>
          <a:avLst/>
          <a:gdLst/>
          <a:ahLst/>
          <a:cxnLst/>
          <a:rect l="0" t="0" r="0" b="0"/>
          <a:pathLst>
            <a:path h="117475">
              <a:moveTo>
                <a:pt x="0" y="0"/>
              </a:moveTo>
              <a:lnTo>
                <a:pt x="0" y="117348"/>
              </a:lnTo>
            </a:path>
          </a:pathLst>
        </a:custGeom>
        <a:ln w="4572">
          <a:solidFill>
            <a:srgbClr val="000000"/>
          </a:solidFill>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28575</xdr:colOff>
      <xdr:row>13</xdr:row>
      <xdr:rowOff>20552</xdr:rowOff>
    </xdr:from>
    <xdr:to>
      <xdr:col>3</xdr:col>
      <xdr:colOff>3943350</xdr:colOff>
      <xdr:row>15</xdr:row>
      <xdr:rowOff>504825</xdr:rowOff>
    </xdr:to>
    <xdr:graphicFrame macro="">
      <xdr:nvGraphicFramePr>
        <xdr:cNvPr id="2" name="Gráfico 1">
          <a:extLst>
            <a:ext uri="{FF2B5EF4-FFF2-40B4-BE49-F238E27FC236}">
              <a16:creationId xmlns:a16="http://schemas.microsoft.com/office/drawing/2014/main" id="{41C8A263-E206-40BD-9780-0B88D2B3B9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27215</xdr:colOff>
      <xdr:row>3</xdr:row>
      <xdr:rowOff>27213</xdr:rowOff>
    </xdr:from>
    <xdr:to>
      <xdr:col>5</xdr:col>
      <xdr:colOff>4286250</xdr:colOff>
      <xdr:row>13</xdr:row>
      <xdr:rowOff>517071</xdr:rowOff>
    </xdr:to>
    <xdr:graphicFrame macro="">
      <xdr:nvGraphicFramePr>
        <xdr:cNvPr id="3" name="Gráfico 2">
          <a:extLst>
            <a:ext uri="{FF2B5EF4-FFF2-40B4-BE49-F238E27FC236}">
              <a16:creationId xmlns:a16="http://schemas.microsoft.com/office/drawing/2014/main" id="{2EAADA5D-D664-E5C6-3B3C-1F4E25A5635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38100</xdr:colOff>
      <xdr:row>18</xdr:row>
      <xdr:rowOff>57149</xdr:rowOff>
    </xdr:from>
    <xdr:to>
      <xdr:col>5</xdr:col>
      <xdr:colOff>3914775</xdr:colOff>
      <xdr:row>20</xdr:row>
      <xdr:rowOff>809624</xdr:rowOff>
    </xdr:to>
    <xdr:graphicFrame macro="">
      <xdr:nvGraphicFramePr>
        <xdr:cNvPr id="4" name="Gráfico 3">
          <a:extLst>
            <a:ext uri="{FF2B5EF4-FFF2-40B4-BE49-F238E27FC236}">
              <a16:creationId xmlns:a16="http://schemas.microsoft.com/office/drawing/2014/main" id="{3D189381-5CC5-4B8A-BEF9-EAFC09B964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omain-srv\Compartida\CONTRATISTAS\Marcela%20Lopera%20Ruiz\3%20RIESGOS%20MATERIALIZ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oración del Riesgo"/>
      <sheetName val="MATRIZ GENERAL"/>
      <sheetName val="GRAFICOS "/>
      <sheetName val="Velocímetros"/>
      <sheetName val="Cuadro calificación"/>
      <sheetName val="Cuadro riesgo corrupción"/>
    </sheetNames>
    <sheetDataSet>
      <sheetData sheetId="0"/>
      <sheetData sheetId="1"/>
      <sheetData sheetId="2">
        <row r="72">
          <cell r="B72" t="str">
            <v xml:space="preserve">RIESGOS  IDENTIFICADOS </v>
          </cell>
          <cell r="C72">
            <v>92</v>
          </cell>
        </row>
        <row r="73">
          <cell r="B73" t="str">
            <v xml:space="preserve">EJECUCION DE CONTROLES   LINEAS DE DEFENSA </v>
          </cell>
          <cell r="C73">
            <v>89</v>
          </cell>
        </row>
        <row r="74">
          <cell r="B74" t="str">
            <v>RIESGOS MATERIALIZADOS</v>
          </cell>
          <cell r="C74">
            <v>3</v>
          </cell>
        </row>
      </sheetData>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Q32"/>
  <sheetViews>
    <sheetView tabSelected="1" topLeftCell="A4" zoomScaleNormal="100" workbookViewId="0">
      <selection activeCell="C26" sqref="C26"/>
    </sheetView>
  </sheetViews>
  <sheetFormatPr baseColWidth="10" defaultColWidth="9.33203125" defaultRowHeight="11.4" x14ac:dyDescent="0.25"/>
  <cols>
    <col min="1" max="1" width="6.44140625" style="7" customWidth="1"/>
    <col min="2" max="2" width="22.6640625" style="6" customWidth="1"/>
    <col min="3" max="3" width="31" style="6" customWidth="1"/>
    <col min="4" max="4" width="25.44140625" style="5" customWidth="1"/>
    <col min="5" max="5" width="41" style="5" customWidth="1"/>
    <col min="6" max="6" width="17.109375" style="5" customWidth="1"/>
    <col min="7" max="7" width="18.109375" style="5" customWidth="1"/>
    <col min="8" max="8" width="20" style="5" customWidth="1"/>
    <col min="9" max="9" width="43.109375" style="5" customWidth="1"/>
    <col min="10" max="10" width="5.77734375" style="5" customWidth="1"/>
    <col min="11" max="11" width="50.33203125" style="5" customWidth="1"/>
    <col min="12" max="12" width="19.33203125" style="5" customWidth="1"/>
    <col min="13" max="13" width="18.77734375" style="5" customWidth="1"/>
    <col min="14" max="14" width="19.77734375" style="5" customWidth="1"/>
    <col min="15" max="15" width="18.109375" style="10" customWidth="1"/>
    <col min="16" max="16" width="11.77734375" style="5" customWidth="1"/>
    <col min="17" max="17" width="56.77734375" style="7" customWidth="1"/>
    <col min="18" max="16384" width="9.33203125" style="5"/>
  </cols>
  <sheetData>
    <row r="1" spans="1:17" s="7" customFormat="1" ht="23.25" customHeight="1" x14ac:dyDescent="0.25">
      <c r="A1" s="107" t="s">
        <v>235</v>
      </c>
      <c r="B1" s="108"/>
      <c r="C1" s="108"/>
      <c r="D1" s="108"/>
      <c r="E1" s="108"/>
      <c r="F1" s="108"/>
      <c r="G1" s="108"/>
      <c r="H1" s="108"/>
      <c r="I1" s="108"/>
      <c r="J1" s="108"/>
      <c r="K1" s="108"/>
      <c r="L1" s="108"/>
      <c r="M1" s="108"/>
      <c r="N1" s="108"/>
      <c r="O1" s="108"/>
      <c r="P1" s="108"/>
      <c r="Q1" s="109"/>
    </row>
    <row r="2" spans="1:17" s="10" customFormat="1" ht="18" customHeight="1" x14ac:dyDescent="0.25">
      <c r="A2" s="135" t="s">
        <v>52</v>
      </c>
      <c r="B2" s="136"/>
      <c r="C2" s="136"/>
      <c r="D2" s="136"/>
      <c r="E2" s="136"/>
      <c r="F2" s="136"/>
      <c r="G2" s="136"/>
      <c r="H2" s="136"/>
      <c r="I2" s="136"/>
      <c r="J2" s="136"/>
      <c r="K2" s="136"/>
      <c r="L2" s="136"/>
      <c r="M2" s="136"/>
      <c r="N2" s="136"/>
      <c r="O2" s="136"/>
      <c r="P2" s="136"/>
      <c r="Q2" s="137"/>
    </row>
    <row r="3" spans="1:17" s="10" customFormat="1" ht="20.25" customHeight="1" x14ac:dyDescent="0.25">
      <c r="A3" s="135" t="s">
        <v>230</v>
      </c>
      <c r="B3" s="136"/>
      <c r="C3" s="136"/>
      <c r="D3" s="136"/>
      <c r="E3" s="136"/>
      <c r="F3" s="136"/>
      <c r="G3" s="136"/>
      <c r="H3" s="136"/>
      <c r="I3" s="136"/>
      <c r="J3" s="136"/>
      <c r="K3" s="136"/>
      <c r="L3" s="136"/>
      <c r="M3" s="136"/>
      <c r="N3" s="136"/>
      <c r="O3" s="136"/>
      <c r="P3" s="136"/>
      <c r="Q3" s="137"/>
    </row>
    <row r="4" spans="1:17" s="7" customFormat="1" ht="18.75" customHeight="1" x14ac:dyDescent="0.25">
      <c r="A4" s="118" t="s">
        <v>29</v>
      </c>
      <c r="B4" s="119"/>
      <c r="C4" s="119"/>
      <c r="D4" s="119"/>
      <c r="E4" s="119"/>
      <c r="F4" s="119" t="s">
        <v>30</v>
      </c>
      <c r="G4" s="119"/>
      <c r="H4" s="119"/>
      <c r="I4" s="119"/>
      <c r="J4" s="13"/>
      <c r="K4" s="119" t="s">
        <v>31</v>
      </c>
      <c r="L4" s="119"/>
      <c r="M4" s="119"/>
      <c r="N4" s="119"/>
      <c r="O4" s="119"/>
      <c r="P4" s="119"/>
      <c r="Q4" s="120"/>
    </row>
    <row r="5" spans="1:17" s="8" customFormat="1" ht="12" customHeight="1" x14ac:dyDescent="0.25">
      <c r="A5" s="139" t="s">
        <v>102</v>
      </c>
      <c r="B5" s="138" t="s">
        <v>51</v>
      </c>
      <c r="C5" s="121" t="s">
        <v>13</v>
      </c>
      <c r="D5" s="123" t="s">
        <v>14</v>
      </c>
      <c r="E5" s="123" t="s">
        <v>15</v>
      </c>
      <c r="F5" s="125" t="s">
        <v>16</v>
      </c>
      <c r="G5" s="126"/>
      <c r="H5" s="127"/>
      <c r="I5" s="102" t="s">
        <v>17</v>
      </c>
      <c r="J5" s="128" t="s">
        <v>18</v>
      </c>
      <c r="K5" s="128" t="s">
        <v>19</v>
      </c>
      <c r="L5" s="128" t="s">
        <v>20</v>
      </c>
      <c r="M5" s="110" t="s">
        <v>24</v>
      </c>
      <c r="N5" s="111"/>
      <c r="O5" s="112"/>
      <c r="P5" s="128" t="s">
        <v>21</v>
      </c>
      <c r="Q5" s="116" t="s">
        <v>116</v>
      </c>
    </row>
    <row r="6" spans="1:17" s="8" customFormat="1" ht="14.4" customHeight="1" x14ac:dyDescent="0.25">
      <c r="A6" s="140"/>
      <c r="B6" s="138"/>
      <c r="C6" s="121"/>
      <c r="D6" s="123"/>
      <c r="E6" s="123"/>
      <c r="F6" s="130" t="s">
        <v>22</v>
      </c>
      <c r="G6" s="131"/>
      <c r="H6" s="132"/>
      <c r="I6" s="133" t="s">
        <v>23</v>
      </c>
      <c r="J6" s="128"/>
      <c r="K6" s="128"/>
      <c r="L6" s="128"/>
      <c r="M6" s="113"/>
      <c r="N6" s="114"/>
      <c r="O6" s="115"/>
      <c r="P6" s="128"/>
      <c r="Q6" s="116"/>
    </row>
    <row r="7" spans="1:17" s="9" customFormat="1" ht="63.75" customHeight="1" x14ac:dyDescent="0.25">
      <c r="A7" s="141"/>
      <c r="B7" s="138"/>
      <c r="C7" s="122"/>
      <c r="D7" s="124"/>
      <c r="E7" s="124"/>
      <c r="F7" s="103" t="s">
        <v>25</v>
      </c>
      <c r="G7" s="103" t="s">
        <v>26</v>
      </c>
      <c r="H7" s="103" t="s">
        <v>27</v>
      </c>
      <c r="I7" s="124"/>
      <c r="J7" s="129"/>
      <c r="K7" s="129"/>
      <c r="L7" s="129"/>
      <c r="M7" s="104" t="s">
        <v>25</v>
      </c>
      <c r="N7" s="104" t="s">
        <v>26</v>
      </c>
      <c r="O7" s="104" t="s">
        <v>28</v>
      </c>
      <c r="P7" s="129"/>
      <c r="Q7" s="117"/>
    </row>
    <row r="8" spans="1:17" s="10" customFormat="1" ht="123" customHeight="1" x14ac:dyDescent="0.25">
      <c r="A8" s="35">
        <v>1</v>
      </c>
      <c r="B8" s="36" t="s">
        <v>101</v>
      </c>
      <c r="C8" s="2" t="s">
        <v>105</v>
      </c>
      <c r="D8" s="94" t="s">
        <v>129</v>
      </c>
      <c r="E8" s="2" t="s">
        <v>130</v>
      </c>
      <c r="F8" s="2" t="s">
        <v>9</v>
      </c>
      <c r="G8" s="2" t="s">
        <v>1</v>
      </c>
      <c r="H8" s="19" t="str">
        <f>'MAPA DE CALOR'!H7</f>
        <v>20
Moderada</v>
      </c>
      <c r="I8" s="2" t="s">
        <v>236</v>
      </c>
      <c r="J8" s="3" t="s">
        <v>229</v>
      </c>
      <c r="K8" s="2"/>
      <c r="L8" s="2" t="s">
        <v>32</v>
      </c>
      <c r="M8" s="1" t="s">
        <v>47</v>
      </c>
      <c r="N8" s="2" t="s">
        <v>95</v>
      </c>
      <c r="O8" s="20" t="str">
        <f>'MAPA DE CALOR'!G8</f>
        <v>5
Baja</v>
      </c>
      <c r="P8" s="3" t="s">
        <v>229</v>
      </c>
      <c r="Q8" s="12"/>
    </row>
    <row r="9" spans="1:17" ht="58.8" x14ac:dyDescent="0.25">
      <c r="A9" s="11">
        <v>2</v>
      </c>
      <c r="B9" s="4" t="s">
        <v>97</v>
      </c>
      <c r="C9" s="4" t="s">
        <v>106</v>
      </c>
      <c r="D9" s="94" t="s">
        <v>107</v>
      </c>
      <c r="E9" s="4" t="s">
        <v>108</v>
      </c>
      <c r="F9" s="2" t="s">
        <v>9</v>
      </c>
      <c r="G9" s="1" t="s">
        <v>48</v>
      </c>
      <c r="H9" s="20" t="str">
        <f>'MAPA DE CALOR'!G7</f>
        <v>10
Baja</v>
      </c>
      <c r="I9" s="2" t="s">
        <v>33</v>
      </c>
      <c r="J9" s="3" t="s">
        <v>229</v>
      </c>
      <c r="K9" s="1"/>
      <c r="L9" s="2" t="s">
        <v>34</v>
      </c>
      <c r="M9" s="1" t="s">
        <v>47</v>
      </c>
      <c r="N9" s="1" t="s">
        <v>48</v>
      </c>
      <c r="O9" s="20" t="str">
        <f>'MAPA DE CALOR'!G8</f>
        <v>5
Baja</v>
      </c>
      <c r="P9" s="3" t="s">
        <v>229</v>
      </c>
      <c r="Q9" s="12"/>
    </row>
    <row r="10" spans="1:17" s="37" customFormat="1" ht="114.75" customHeight="1" x14ac:dyDescent="0.3">
      <c r="A10" s="59">
        <v>3</v>
      </c>
      <c r="B10" s="4" t="s">
        <v>98</v>
      </c>
      <c r="C10" s="4" t="s">
        <v>188</v>
      </c>
      <c r="D10" s="94" t="s">
        <v>189</v>
      </c>
      <c r="E10" s="4" t="s">
        <v>190</v>
      </c>
      <c r="F10" s="4" t="s">
        <v>152</v>
      </c>
      <c r="G10" s="4" t="s">
        <v>191</v>
      </c>
      <c r="H10" s="19" t="s">
        <v>73</v>
      </c>
      <c r="I10" s="4" t="s">
        <v>114</v>
      </c>
      <c r="J10" s="3" t="s">
        <v>229</v>
      </c>
      <c r="K10" s="4"/>
      <c r="L10" s="4" t="s">
        <v>35</v>
      </c>
      <c r="M10" s="4" t="s">
        <v>192</v>
      </c>
      <c r="N10" s="60" t="s">
        <v>48</v>
      </c>
      <c r="O10" s="20" t="s">
        <v>74</v>
      </c>
      <c r="P10" s="3" t="s">
        <v>229</v>
      </c>
      <c r="Q10" s="61"/>
    </row>
    <row r="11" spans="1:17" ht="79.8" x14ac:dyDescent="0.25">
      <c r="A11" s="11">
        <v>4</v>
      </c>
      <c r="B11" s="36" t="s">
        <v>101</v>
      </c>
      <c r="C11" s="2" t="s">
        <v>109</v>
      </c>
      <c r="D11" s="94" t="s">
        <v>2</v>
      </c>
      <c r="E11" s="2" t="s">
        <v>128</v>
      </c>
      <c r="F11" s="1" t="s">
        <v>47</v>
      </c>
      <c r="G11" s="2" t="s">
        <v>1</v>
      </c>
      <c r="H11" s="20" t="str">
        <f>'MAPA DE CALOR'!H8</f>
        <v>10
Baja</v>
      </c>
      <c r="I11" s="1" t="s">
        <v>49</v>
      </c>
      <c r="J11" s="3" t="s">
        <v>229</v>
      </c>
      <c r="K11" s="2"/>
      <c r="L11" s="2" t="s">
        <v>137</v>
      </c>
      <c r="M11" s="1" t="s">
        <v>47</v>
      </c>
      <c r="N11" s="1" t="s">
        <v>48</v>
      </c>
      <c r="O11" s="20" t="str">
        <f>'MAPA DE CALOR'!G8</f>
        <v>5
Baja</v>
      </c>
      <c r="P11" s="3" t="s">
        <v>229</v>
      </c>
      <c r="Q11" s="12"/>
    </row>
    <row r="12" spans="1:17" s="7" customFormat="1" ht="93" customHeight="1" x14ac:dyDescent="0.25">
      <c r="A12" s="35">
        <v>5</v>
      </c>
      <c r="B12" s="57" t="s">
        <v>193</v>
      </c>
      <c r="C12" s="4" t="s">
        <v>194</v>
      </c>
      <c r="D12" s="94" t="s">
        <v>204</v>
      </c>
      <c r="E12" s="4" t="s">
        <v>195</v>
      </c>
      <c r="F12" s="2" t="s">
        <v>9</v>
      </c>
      <c r="G12" s="2" t="s">
        <v>1</v>
      </c>
      <c r="H12" s="19" t="s">
        <v>79</v>
      </c>
      <c r="I12" s="62" t="s">
        <v>205</v>
      </c>
      <c r="J12" s="3" t="s">
        <v>229</v>
      </c>
      <c r="K12" s="63"/>
      <c r="L12" s="2" t="s">
        <v>153</v>
      </c>
      <c r="M12" s="2" t="s">
        <v>196</v>
      </c>
      <c r="N12" s="2" t="s">
        <v>191</v>
      </c>
      <c r="O12" s="20" t="s">
        <v>75</v>
      </c>
      <c r="P12" s="3" t="s">
        <v>229</v>
      </c>
      <c r="Q12" s="12"/>
    </row>
    <row r="13" spans="1:17" s="7" customFormat="1" ht="68.400000000000006" x14ac:dyDescent="0.25">
      <c r="A13" s="11">
        <v>6</v>
      </c>
      <c r="B13" s="2" t="s">
        <v>99</v>
      </c>
      <c r="C13" s="2" t="s">
        <v>36</v>
      </c>
      <c r="D13" s="94" t="s">
        <v>110</v>
      </c>
      <c r="E13" s="2" t="s">
        <v>4</v>
      </c>
      <c r="F13" s="2" t="s">
        <v>12</v>
      </c>
      <c r="G13" s="2" t="s">
        <v>5</v>
      </c>
      <c r="H13" s="26" t="str">
        <f>'MAPA DE CALOR'!I8</f>
        <v>20
Moderada</v>
      </c>
      <c r="I13" s="1" t="s">
        <v>50</v>
      </c>
      <c r="J13" s="3" t="s">
        <v>229</v>
      </c>
      <c r="K13" s="2"/>
      <c r="L13" s="2" t="s">
        <v>37</v>
      </c>
      <c r="M13" s="1" t="s">
        <v>47</v>
      </c>
      <c r="N13" s="2" t="s">
        <v>1</v>
      </c>
      <c r="O13" s="20" t="str">
        <f>'MAPA DE CALOR'!H8</f>
        <v>10
Baja</v>
      </c>
      <c r="P13" s="3" t="s">
        <v>229</v>
      </c>
      <c r="Q13" s="12"/>
    </row>
    <row r="14" spans="1:17" ht="51.75" customHeight="1" x14ac:dyDescent="0.25">
      <c r="A14" s="35">
        <v>7</v>
      </c>
      <c r="B14" s="2" t="s">
        <v>99</v>
      </c>
      <c r="C14" s="2" t="s">
        <v>111</v>
      </c>
      <c r="D14" s="94" t="s">
        <v>38</v>
      </c>
      <c r="E14" s="2" t="s">
        <v>6</v>
      </c>
      <c r="F14" s="2" t="s">
        <v>12</v>
      </c>
      <c r="G14" s="2" t="s">
        <v>1</v>
      </c>
      <c r="H14" s="20" t="str">
        <f>'MAPA DE CALOR'!H8</f>
        <v>10
Baja</v>
      </c>
      <c r="I14" s="2" t="s">
        <v>39</v>
      </c>
      <c r="J14" s="3" t="s">
        <v>229</v>
      </c>
      <c r="K14" s="2"/>
      <c r="L14" s="2" t="s">
        <v>37</v>
      </c>
      <c r="M14" s="1" t="s">
        <v>47</v>
      </c>
      <c r="N14" s="2" t="s">
        <v>3</v>
      </c>
      <c r="O14" s="20" t="str">
        <f>'MAPA DE CALOR'!G8</f>
        <v>5
Baja</v>
      </c>
      <c r="P14" s="3" t="s">
        <v>229</v>
      </c>
      <c r="Q14" s="12"/>
    </row>
    <row r="15" spans="1:17" s="10" customFormat="1" ht="136.80000000000001" x14ac:dyDescent="0.25">
      <c r="A15" s="35">
        <v>8</v>
      </c>
      <c r="B15" s="4" t="s">
        <v>103</v>
      </c>
      <c r="C15" s="4" t="s">
        <v>197</v>
      </c>
      <c r="D15" s="94" t="s">
        <v>198</v>
      </c>
      <c r="E15" s="4" t="s">
        <v>199</v>
      </c>
      <c r="F15" s="2" t="s">
        <v>196</v>
      </c>
      <c r="G15" s="2" t="s">
        <v>1</v>
      </c>
      <c r="H15" s="20" t="s">
        <v>74</v>
      </c>
      <c r="I15" s="2" t="s">
        <v>154</v>
      </c>
      <c r="J15" s="3" t="s">
        <v>229</v>
      </c>
      <c r="K15" s="2"/>
      <c r="L15" s="2" t="s">
        <v>155</v>
      </c>
      <c r="M15" s="2" t="s">
        <v>196</v>
      </c>
      <c r="N15" s="2" t="s">
        <v>200</v>
      </c>
      <c r="O15" s="20" t="s">
        <v>75</v>
      </c>
      <c r="P15" s="3" t="s">
        <v>229</v>
      </c>
      <c r="Q15" s="2"/>
    </row>
    <row r="16" spans="1:17" s="10" customFormat="1" ht="58.8" x14ac:dyDescent="0.25">
      <c r="A16" s="11">
        <v>9</v>
      </c>
      <c r="B16" s="2" t="s">
        <v>97</v>
      </c>
      <c r="C16" s="4" t="s">
        <v>186</v>
      </c>
      <c r="D16" s="94" t="s">
        <v>185</v>
      </c>
      <c r="E16" s="4" t="s">
        <v>187</v>
      </c>
      <c r="F16" s="1" t="s">
        <v>47</v>
      </c>
      <c r="G16" s="1" t="s">
        <v>48</v>
      </c>
      <c r="H16" s="20" t="str">
        <f>'MAPA DE CALOR'!G8</f>
        <v>5
Baja</v>
      </c>
      <c r="I16" s="2" t="s">
        <v>104</v>
      </c>
      <c r="J16" s="3" t="s">
        <v>229</v>
      </c>
      <c r="K16" s="2"/>
      <c r="L16" s="2" t="s">
        <v>40</v>
      </c>
      <c r="M16" s="1" t="s">
        <v>47</v>
      </c>
      <c r="N16" s="1" t="s">
        <v>48</v>
      </c>
      <c r="O16" s="20" t="str">
        <f>'MAPA DE CALOR'!G8</f>
        <v>5
Baja</v>
      </c>
      <c r="P16" s="3" t="s">
        <v>229</v>
      </c>
      <c r="Q16" s="12"/>
    </row>
    <row r="17" spans="1:17" ht="170.25" customHeight="1" x14ac:dyDescent="0.25">
      <c r="A17" s="35">
        <v>10</v>
      </c>
      <c r="B17" s="2" t="s">
        <v>100</v>
      </c>
      <c r="C17" s="2" t="s">
        <v>41</v>
      </c>
      <c r="D17" s="94" t="s">
        <v>112</v>
      </c>
      <c r="E17" s="2" t="s">
        <v>113</v>
      </c>
      <c r="F17" s="1" t="s">
        <v>47</v>
      </c>
      <c r="G17" s="2" t="s">
        <v>7</v>
      </c>
      <c r="H17" s="26" t="str">
        <f>'MAPA DE CALOR'!I8</f>
        <v>20
Moderada</v>
      </c>
      <c r="I17" s="2" t="s">
        <v>42</v>
      </c>
      <c r="J17" s="3" t="s">
        <v>229</v>
      </c>
      <c r="K17" s="2"/>
      <c r="L17" s="2" t="s">
        <v>0</v>
      </c>
      <c r="M17" s="1" t="s">
        <v>47</v>
      </c>
      <c r="N17" s="2" t="s">
        <v>1</v>
      </c>
      <c r="O17" s="20" t="str">
        <f>'MAPA DE CALOR'!H8</f>
        <v>10
Baja</v>
      </c>
      <c r="P17" s="3" t="s">
        <v>229</v>
      </c>
      <c r="Q17" s="12"/>
    </row>
    <row r="18" spans="1:17" s="37" customFormat="1" ht="58.8" x14ac:dyDescent="0.25">
      <c r="A18" s="35">
        <v>11</v>
      </c>
      <c r="B18" s="39" t="s">
        <v>115</v>
      </c>
      <c r="C18" s="39" t="s">
        <v>43</v>
      </c>
      <c r="D18" s="95" t="s">
        <v>44</v>
      </c>
      <c r="E18" s="39" t="s">
        <v>8</v>
      </c>
      <c r="F18" s="39" t="s">
        <v>9</v>
      </c>
      <c r="G18" s="40" t="s">
        <v>48</v>
      </c>
      <c r="H18" s="20" t="s">
        <v>74</v>
      </c>
      <c r="I18" s="40" t="s">
        <v>11</v>
      </c>
      <c r="J18" s="3" t="s">
        <v>229</v>
      </c>
      <c r="K18" s="40"/>
      <c r="L18" s="39" t="s">
        <v>10</v>
      </c>
      <c r="M18" s="39" t="s">
        <v>12</v>
      </c>
      <c r="N18" s="39" t="s">
        <v>3</v>
      </c>
      <c r="O18" s="20" t="s">
        <v>75</v>
      </c>
      <c r="P18" s="3" t="s">
        <v>229</v>
      </c>
      <c r="Q18" s="40"/>
    </row>
    <row r="19" spans="1:17" s="38" customFormat="1" ht="171" x14ac:dyDescent="0.25">
      <c r="A19" s="11">
        <v>12</v>
      </c>
      <c r="B19" s="39" t="s">
        <v>117</v>
      </c>
      <c r="C19" s="39" t="s">
        <v>118</v>
      </c>
      <c r="D19" s="95" t="s">
        <v>119</v>
      </c>
      <c r="E19" s="39" t="s">
        <v>120</v>
      </c>
      <c r="F19" s="41" t="s">
        <v>47</v>
      </c>
      <c r="G19" s="42" t="s">
        <v>1</v>
      </c>
      <c r="H19" s="20" t="s">
        <v>74</v>
      </c>
      <c r="I19" s="40" t="s">
        <v>121</v>
      </c>
      <c r="J19" s="3" t="s">
        <v>229</v>
      </c>
      <c r="K19" s="40"/>
      <c r="L19" s="39" t="s">
        <v>122</v>
      </c>
      <c r="M19" s="1" t="s">
        <v>47</v>
      </c>
      <c r="N19" s="2" t="s">
        <v>3</v>
      </c>
      <c r="O19" s="20" t="s">
        <v>75</v>
      </c>
      <c r="P19" s="3" t="s">
        <v>229</v>
      </c>
      <c r="Q19" s="40"/>
    </row>
    <row r="20" spans="1:17" s="37" customFormat="1" ht="58.8" x14ac:dyDescent="0.25">
      <c r="A20" s="35">
        <v>13</v>
      </c>
      <c r="B20" s="39" t="s">
        <v>115</v>
      </c>
      <c r="C20" s="39" t="s">
        <v>124</v>
      </c>
      <c r="D20" s="95" t="s">
        <v>125</v>
      </c>
      <c r="E20" s="39" t="s">
        <v>126</v>
      </c>
      <c r="F20" s="39" t="s">
        <v>9</v>
      </c>
      <c r="G20" s="40" t="s">
        <v>48</v>
      </c>
      <c r="H20" s="20" t="s">
        <v>74</v>
      </c>
      <c r="I20" s="40" t="s">
        <v>11</v>
      </c>
      <c r="J20" s="3" t="s">
        <v>229</v>
      </c>
      <c r="K20" s="40"/>
      <c r="L20" s="39" t="s">
        <v>127</v>
      </c>
      <c r="M20" s="39" t="s">
        <v>12</v>
      </c>
      <c r="N20" s="39" t="s">
        <v>3</v>
      </c>
      <c r="O20" s="20" t="s">
        <v>75</v>
      </c>
      <c r="P20" s="3" t="s">
        <v>229</v>
      </c>
      <c r="Q20" s="40"/>
    </row>
    <row r="21" spans="1:17" ht="70.5" customHeight="1" x14ac:dyDescent="0.25">
      <c r="A21" s="11">
        <v>14</v>
      </c>
      <c r="B21" s="42" t="s">
        <v>101</v>
      </c>
      <c r="C21" s="44" t="s">
        <v>131</v>
      </c>
      <c r="D21" s="96" t="s">
        <v>132</v>
      </c>
      <c r="E21" s="45" t="s">
        <v>133</v>
      </c>
      <c r="F21" s="46" t="s">
        <v>134</v>
      </c>
      <c r="G21" s="2" t="s">
        <v>135</v>
      </c>
      <c r="H21" s="19" t="s">
        <v>72</v>
      </c>
      <c r="I21" s="45" t="s">
        <v>136</v>
      </c>
      <c r="J21" s="3" t="s">
        <v>229</v>
      </c>
      <c r="K21" s="45"/>
      <c r="L21" s="4" t="s">
        <v>138</v>
      </c>
      <c r="M21" s="1" t="s">
        <v>47</v>
      </c>
      <c r="N21" s="2" t="s">
        <v>95</v>
      </c>
      <c r="O21" s="20" t="s">
        <v>75</v>
      </c>
      <c r="P21" s="3" t="s">
        <v>229</v>
      </c>
      <c r="Q21" s="45"/>
    </row>
    <row r="22" spans="1:17" ht="132" customHeight="1" x14ac:dyDescent="0.25">
      <c r="A22" s="35">
        <v>15</v>
      </c>
      <c r="B22" s="2" t="s">
        <v>100</v>
      </c>
      <c r="C22" s="47" t="s">
        <v>139</v>
      </c>
      <c r="D22" s="97" t="s">
        <v>140</v>
      </c>
      <c r="E22" s="47" t="s">
        <v>141</v>
      </c>
      <c r="F22" s="1" t="s">
        <v>47</v>
      </c>
      <c r="G22" s="2" t="s">
        <v>7</v>
      </c>
      <c r="H22" s="48" t="s">
        <v>79</v>
      </c>
      <c r="I22" s="49" t="s">
        <v>142</v>
      </c>
      <c r="J22" s="3" t="s">
        <v>229</v>
      </c>
      <c r="K22" s="47"/>
      <c r="L22" s="41" t="s">
        <v>143</v>
      </c>
      <c r="M22" s="1" t="s">
        <v>47</v>
      </c>
      <c r="N22" s="2" t="s">
        <v>1</v>
      </c>
      <c r="O22" s="50" t="s">
        <v>74</v>
      </c>
      <c r="P22" s="3" t="s">
        <v>229</v>
      </c>
      <c r="Q22" s="47"/>
    </row>
    <row r="23" spans="1:17" ht="102.6" x14ac:dyDescent="0.25">
      <c r="A23" s="11">
        <v>16</v>
      </c>
      <c r="B23" s="2" t="s">
        <v>100</v>
      </c>
      <c r="C23" s="49" t="s">
        <v>144</v>
      </c>
      <c r="D23" s="97" t="s">
        <v>145</v>
      </c>
      <c r="E23" s="47" t="s">
        <v>146</v>
      </c>
      <c r="F23" s="1" t="s">
        <v>47</v>
      </c>
      <c r="G23" s="2" t="s">
        <v>7</v>
      </c>
      <c r="H23" s="48" t="s">
        <v>79</v>
      </c>
      <c r="I23" s="49" t="s">
        <v>147</v>
      </c>
      <c r="J23" s="3" t="s">
        <v>229</v>
      </c>
      <c r="K23" s="47"/>
      <c r="L23" s="41" t="s">
        <v>143</v>
      </c>
      <c r="M23" s="1" t="s">
        <v>47</v>
      </c>
      <c r="N23" s="2" t="s">
        <v>1</v>
      </c>
      <c r="O23" s="50" t="s">
        <v>74</v>
      </c>
      <c r="P23" s="3" t="s">
        <v>229</v>
      </c>
      <c r="Q23" s="47"/>
    </row>
    <row r="24" spans="1:17" ht="102.6" x14ac:dyDescent="0.25">
      <c r="A24" s="35">
        <v>17</v>
      </c>
      <c r="B24" s="2" t="s">
        <v>100</v>
      </c>
      <c r="C24" s="49" t="s">
        <v>148</v>
      </c>
      <c r="D24" s="97" t="s">
        <v>149</v>
      </c>
      <c r="E24" s="47" t="s">
        <v>150</v>
      </c>
      <c r="F24" s="1" t="s">
        <v>47</v>
      </c>
      <c r="G24" s="2" t="s">
        <v>7</v>
      </c>
      <c r="H24" s="48" t="s">
        <v>79</v>
      </c>
      <c r="I24" s="49" t="s">
        <v>151</v>
      </c>
      <c r="J24" s="3" t="s">
        <v>229</v>
      </c>
      <c r="K24" s="47"/>
      <c r="L24" s="41" t="s">
        <v>143</v>
      </c>
      <c r="M24" s="1" t="s">
        <v>47</v>
      </c>
      <c r="N24" s="2" t="s">
        <v>1</v>
      </c>
      <c r="O24" s="50" t="s">
        <v>74</v>
      </c>
      <c r="P24" s="3" t="s">
        <v>229</v>
      </c>
      <c r="Q24" s="47"/>
    </row>
    <row r="25" spans="1:17" ht="58.8" x14ac:dyDescent="0.25">
      <c r="A25" s="106">
        <v>18</v>
      </c>
      <c r="B25" s="51" t="s">
        <v>156</v>
      </c>
      <c r="C25" s="51" t="s">
        <v>157</v>
      </c>
      <c r="D25" s="98" t="s">
        <v>158</v>
      </c>
      <c r="E25" s="51" t="s">
        <v>159</v>
      </c>
      <c r="F25" s="51" t="s">
        <v>160</v>
      </c>
      <c r="G25" s="51" t="s">
        <v>161</v>
      </c>
      <c r="H25" s="52" t="s">
        <v>73</v>
      </c>
      <c r="I25" s="51" t="s">
        <v>162</v>
      </c>
      <c r="J25" s="3" t="s">
        <v>229</v>
      </c>
      <c r="K25" s="51"/>
      <c r="L25" s="51" t="s">
        <v>163</v>
      </c>
      <c r="M25" s="53" t="s">
        <v>47</v>
      </c>
      <c r="N25" s="54" t="s">
        <v>95</v>
      </c>
      <c r="O25" s="43" t="s">
        <v>75</v>
      </c>
      <c r="P25" s="3" t="s">
        <v>229</v>
      </c>
      <c r="Q25" s="51"/>
    </row>
    <row r="26" spans="1:17" ht="91.2" x14ac:dyDescent="0.25">
      <c r="A26" s="41">
        <v>19</v>
      </c>
      <c r="B26" s="51" t="s">
        <v>156</v>
      </c>
      <c r="C26" s="51" t="s">
        <v>164</v>
      </c>
      <c r="D26" s="99" t="s">
        <v>165</v>
      </c>
      <c r="E26" s="51" t="s">
        <v>166</v>
      </c>
      <c r="F26" s="54" t="s">
        <v>9</v>
      </c>
      <c r="G26" s="54" t="s">
        <v>1</v>
      </c>
      <c r="H26" s="55" t="s">
        <v>77</v>
      </c>
      <c r="I26" s="51" t="s">
        <v>167</v>
      </c>
      <c r="J26" s="3" t="s">
        <v>229</v>
      </c>
      <c r="K26" s="51"/>
      <c r="L26" s="51" t="s">
        <v>168</v>
      </c>
      <c r="M26" s="54" t="s">
        <v>9</v>
      </c>
      <c r="N26" s="54" t="s">
        <v>1</v>
      </c>
      <c r="O26" s="55" t="s">
        <v>77</v>
      </c>
      <c r="P26" s="3" t="s">
        <v>229</v>
      </c>
      <c r="Q26" s="51"/>
    </row>
    <row r="27" spans="1:17" ht="68.400000000000006" x14ac:dyDescent="0.25">
      <c r="A27" s="41">
        <v>20</v>
      </c>
      <c r="B27" s="51" t="s">
        <v>156</v>
      </c>
      <c r="C27" s="41" t="s">
        <v>169</v>
      </c>
      <c r="D27" s="100" t="s">
        <v>170</v>
      </c>
      <c r="E27" s="41" t="s">
        <v>171</v>
      </c>
      <c r="F27" s="42" t="s">
        <v>9</v>
      </c>
      <c r="G27" s="42" t="s">
        <v>1</v>
      </c>
      <c r="H27" s="21" t="s">
        <v>77</v>
      </c>
      <c r="I27" s="41" t="s">
        <v>172</v>
      </c>
      <c r="J27" s="3" t="s">
        <v>229</v>
      </c>
      <c r="K27" s="41"/>
      <c r="L27" s="41" t="s">
        <v>173</v>
      </c>
      <c r="M27" s="42" t="s">
        <v>9</v>
      </c>
      <c r="N27" s="42" t="s">
        <v>1</v>
      </c>
      <c r="O27" s="21" t="s">
        <v>77</v>
      </c>
      <c r="P27" s="3" t="s">
        <v>229</v>
      </c>
      <c r="Q27" s="41"/>
    </row>
    <row r="28" spans="1:17" ht="58.8" x14ac:dyDescent="0.25">
      <c r="A28" s="105">
        <v>21</v>
      </c>
      <c r="B28" s="51" t="s">
        <v>156</v>
      </c>
      <c r="C28" s="56" t="s">
        <v>174</v>
      </c>
      <c r="D28" s="100" t="s">
        <v>175</v>
      </c>
      <c r="E28" s="41" t="s">
        <v>176</v>
      </c>
      <c r="F28" s="42" t="s">
        <v>9</v>
      </c>
      <c r="G28" s="42" t="s">
        <v>1</v>
      </c>
      <c r="H28" s="21" t="s">
        <v>77</v>
      </c>
      <c r="I28" s="41" t="s">
        <v>177</v>
      </c>
      <c r="J28" s="3" t="s">
        <v>229</v>
      </c>
      <c r="K28" s="41"/>
      <c r="L28" s="41" t="s">
        <v>173</v>
      </c>
      <c r="M28" s="42" t="s">
        <v>9</v>
      </c>
      <c r="N28" s="42" t="s">
        <v>1</v>
      </c>
      <c r="O28" s="21" t="s">
        <v>77</v>
      </c>
      <c r="P28" s="3" t="s">
        <v>229</v>
      </c>
      <c r="Q28" s="41"/>
    </row>
    <row r="29" spans="1:17" ht="102.6" x14ac:dyDescent="0.25">
      <c r="A29" s="41">
        <v>22</v>
      </c>
      <c r="B29" s="41" t="s">
        <v>178</v>
      </c>
      <c r="C29" s="40" t="s">
        <v>181</v>
      </c>
      <c r="D29" s="100" t="s">
        <v>180</v>
      </c>
      <c r="E29" s="40" t="s">
        <v>182</v>
      </c>
      <c r="F29" s="41" t="s">
        <v>183</v>
      </c>
      <c r="G29" s="41" t="s">
        <v>161</v>
      </c>
      <c r="H29" s="20" t="s">
        <v>74</v>
      </c>
      <c r="I29" s="41" t="s">
        <v>179</v>
      </c>
      <c r="J29" s="3" t="s">
        <v>229</v>
      </c>
      <c r="K29" s="41"/>
      <c r="L29" s="41" t="s">
        <v>173</v>
      </c>
      <c r="M29" s="41" t="s">
        <v>184</v>
      </c>
      <c r="N29" s="41" t="s">
        <v>161</v>
      </c>
      <c r="O29" s="20" t="s">
        <v>75</v>
      </c>
      <c r="P29" s="3" t="s">
        <v>229</v>
      </c>
      <c r="Q29" s="41"/>
    </row>
    <row r="30" spans="1:17" ht="119.4" thickBot="1" x14ac:dyDescent="0.3">
      <c r="A30" s="7">
        <v>23</v>
      </c>
      <c r="B30" s="57" t="s">
        <v>193</v>
      </c>
      <c r="C30" s="64" t="s">
        <v>201</v>
      </c>
      <c r="D30" s="101" t="s">
        <v>206</v>
      </c>
      <c r="E30" s="58" t="s">
        <v>207</v>
      </c>
      <c r="F30" s="2" t="s">
        <v>203</v>
      </c>
      <c r="G30" s="2" t="s">
        <v>191</v>
      </c>
      <c r="H30" s="19" t="s">
        <v>73</v>
      </c>
      <c r="I30" s="58" t="s">
        <v>202</v>
      </c>
      <c r="J30" s="3" t="s">
        <v>229</v>
      </c>
      <c r="K30" s="58"/>
      <c r="L30" s="57" t="s">
        <v>193</v>
      </c>
      <c r="M30" s="2" t="s">
        <v>203</v>
      </c>
      <c r="N30" s="2" t="s">
        <v>191</v>
      </c>
      <c r="O30" s="19" t="s">
        <v>73</v>
      </c>
      <c r="P30" s="3" t="s">
        <v>229</v>
      </c>
      <c r="Q30" s="58"/>
    </row>
    <row r="31" spans="1:17" ht="12" customHeight="1" x14ac:dyDescent="0.25">
      <c r="A31" s="134" t="s">
        <v>45</v>
      </c>
      <c r="B31" s="134"/>
      <c r="C31" s="134"/>
      <c r="D31" s="134"/>
      <c r="E31" s="134"/>
      <c r="F31" s="134"/>
    </row>
    <row r="32" spans="1:17" x14ac:dyDescent="0.25">
      <c r="A32" s="134" t="s">
        <v>46</v>
      </c>
      <c r="B32" s="134"/>
      <c r="C32" s="134"/>
      <c r="D32" s="134"/>
      <c r="E32" s="134"/>
      <c r="F32" s="134"/>
    </row>
  </sheetData>
  <autoFilter ref="A7:Q32" xr:uid="{00000000-0001-0000-0100-000000000000}"/>
  <mergeCells count="22">
    <mergeCell ref="A31:F31"/>
    <mergeCell ref="A32:F32"/>
    <mergeCell ref="A2:Q2"/>
    <mergeCell ref="A3:Q3"/>
    <mergeCell ref="B5:B7"/>
    <mergeCell ref="A5:A7"/>
    <mergeCell ref="A1:Q1"/>
    <mergeCell ref="M5:O6"/>
    <mergeCell ref="Q5:Q7"/>
    <mergeCell ref="A4:E4"/>
    <mergeCell ref="F4:I4"/>
    <mergeCell ref="K4:Q4"/>
    <mergeCell ref="C5:C7"/>
    <mergeCell ref="D5:D7"/>
    <mergeCell ref="E5:E7"/>
    <mergeCell ref="F5:H5"/>
    <mergeCell ref="J5:J7"/>
    <mergeCell ref="K5:K7"/>
    <mergeCell ref="L5:L7"/>
    <mergeCell ref="P5:P7"/>
    <mergeCell ref="F6:H6"/>
    <mergeCell ref="I6:I7"/>
  </mergeCells>
  <phoneticPr fontId="11"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635FF-C534-4515-AC5C-8C2C3EBA9F89}">
  <dimension ref="A1:Y119"/>
  <sheetViews>
    <sheetView workbookViewId="0">
      <selection activeCell="J13" sqref="J13"/>
    </sheetView>
  </sheetViews>
  <sheetFormatPr baseColWidth="10" defaultColWidth="12" defaultRowHeight="13.2" x14ac:dyDescent="0.25"/>
  <cols>
    <col min="1" max="1" width="10.77734375" style="65" customWidth="1"/>
    <col min="2" max="2" width="18.33203125" style="66" customWidth="1"/>
    <col min="3" max="3" width="19.77734375" style="66" customWidth="1"/>
    <col min="4" max="4" width="31.6640625" style="66" customWidth="1"/>
    <col min="5" max="5" width="8.109375" style="66" customWidth="1"/>
    <col min="6" max="6" width="12" style="66"/>
    <col min="7" max="25" width="12" style="65"/>
    <col min="26" max="16384" width="12" style="66"/>
  </cols>
  <sheetData>
    <row r="1" spans="2:13" ht="22.8" x14ac:dyDescent="0.25">
      <c r="B1" s="152" t="s">
        <v>231</v>
      </c>
      <c r="C1" s="152"/>
      <c r="D1" s="152"/>
      <c r="E1" s="152"/>
      <c r="F1" s="152"/>
    </row>
    <row r="2" spans="2:13" ht="17.399999999999999" x14ac:dyDescent="0.25">
      <c r="B2" s="153" t="s">
        <v>228</v>
      </c>
      <c r="C2" s="154"/>
      <c r="D2" s="154"/>
      <c r="E2" s="154"/>
      <c r="F2" s="155"/>
    </row>
    <row r="3" spans="2:13" ht="17.399999999999999" x14ac:dyDescent="0.25">
      <c r="B3" s="156" t="s">
        <v>208</v>
      </c>
      <c r="C3" s="156"/>
      <c r="D3" s="156"/>
      <c r="E3" s="156"/>
      <c r="F3" s="156"/>
    </row>
    <row r="4" spans="2:13" ht="17.399999999999999" x14ac:dyDescent="0.25">
      <c r="B4" s="156" t="s">
        <v>22</v>
      </c>
      <c r="C4" s="156"/>
      <c r="D4" s="156"/>
      <c r="E4" s="156"/>
      <c r="F4" s="156"/>
    </row>
    <row r="5" spans="2:13" ht="55.5" customHeight="1" x14ac:dyDescent="0.25">
      <c r="B5" s="67" t="s">
        <v>25</v>
      </c>
      <c r="C5" s="67" t="s">
        <v>26</v>
      </c>
      <c r="D5" s="67" t="s">
        <v>27</v>
      </c>
      <c r="E5" s="157" t="s">
        <v>209</v>
      </c>
      <c r="F5" s="157"/>
    </row>
    <row r="6" spans="2:13" ht="32.25" customHeight="1" thickBot="1" x14ac:dyDescent="0.3">
      <c r="B6" s="68" t="s">
        <v>210</v>
      </c>
      <c r="C6" s="68" t="s">
        <v>211</v>
      </c>
      <c r="D6" s="69" t="s">
        <v>212</v>
      </c>
      <c r="E6" s="70">
        <v>0</v>
      </c>
      <c r="F6" s="71">
        <f>+E6/E10</f>
        <v>0</v>
      </c>
    </row>
    <row r="7" spans="2:13" ht="32.25" customHeight="1" x14ac:dyDescent="0.25">
      <c r="B7" s="68" t="s">
        <v>220</v>
      </c>
      <c r="C7" s="68" t="s">
        <v>221</v>
      </c>
      <c r="D7" s="55" t="s">
        <v>219</v>
      </c>
      <c r="E7" s="70">
        <v>3</v>
      </c>
      <c r="F7" s="71">
        <f>+E7/E10</f>
        <v>0.13043478260869565</v>
      </c>
    </row>
    <row r="8" spans="2:13" ht="30.6" x14ac:dyDescent="0.25">
      <c r="B8" s="68" t="s">
        <v>223</v>
      </c>
      <c r="C8" s="68" t="s">
        <v>222</v>
      </c>
      <c r="D8" s="19" t="s">
        <v>123</v>
      </c>
      <c r="E8" s="70">
        <v>11</v>
      </c>
      <c r="F8" s="71">
        <f>+E8/E10</f>
        <v>0.47826086956521741</v>
      </c>
    </row>
    <row r="9" spans="2:13" ht="32.25" customHeight="1" x14ac:dyDescent="0.25">
      <c r="B9" s="68" t="s">
        <v>224</v>
      </c>
      <c r="C9" s="68" t="s">
        <v>225</v>
      </c>
      <c r="D9" s="20" t="s">
        <v>213</v>
      </c>
      <c r="E9" s="70">
        <v>9</v>
      </c>
      <c r="F9" s="71">
        <f>+E9/E10</f>
        <v>0.39130434782608697</v>
      </c>
    </row>
    <row r="10" spans="2:13" ht="18" x14ac:dyDescent="0.35">
      <c r="B10" s="158" t="s">
        <v>214</v>
      </c>
      <c r="C10" s="158"/>
      <c r="D10" s="158"/>
      <c r="E10" s="72">
        <f>SUM(E7:E9)</f>
        <v>23</v>
      </c>
      <c r="F10" s="73">
        <f>SUM(F6:F9)</f>
        <v>1</v>
      </c>
      <c r="M10" s="74"/>
    </row>
    <row r="11" spans="2:13" s="65" customFormat="1" x14ac:dyDescent="0.25"/>
    <row r="12" spans="2:13" s="65" customFormat="1" ht="13.8" thickBot="1" x14ac:dyDescent="0.3"/>
    <row r="13" spans="2:13" ht="18.600000000000001" thickBot="1" x14ac:dyDescent="0.4">
      <c r="B13" s="142" t="s">
        <v>232</v>
      </c>
      <c r="C13" s="143"/>
      <c r="D13" s="143"/>
      <c r="E13" s="144" t="s">
        <v>215</v>
      </c>
      <c r="F13" s="145"/>
    </row>
    <row r="14" spans="2:13" ht="51" customHeight="1" thickBot="1" x14ac:dyDescent="0.3">
      <c r="B14" s="75" t="s">
        <v>216</v>
      </c>
      <c r="C14" s="76">
        <v>23</v>
      </c>
      <c r="D14" s="77"/>
      <c r="E14" s="146">
        <f>100%-D16</f>
        <v>1</v>
      </c>
      <c r="F14" s="147"/>
    </row>
    <row r="15" spans="2:13" ht="62.25" customHeight="1" thickBot="1" x14ac:dyDescent="0.3">
      <c r="B15" s="78" t="s">
        <v>217</v>
      </c>
      <c r="C15" s="76">
        <v>23</v>
      </c>
      <c r="D15" s="79">
        <f>+C15/C14</f>
        <v>1</v>
      </c>
      <c r="E15" s="148"/>
      <c r="F15" s="149"/>
    </row>
    <row r="16" spans="2:13" ht="43.5" customHeight="1" thickBot="1" x14ac:dyDescent="0.3">
      <c r="B16" s="80" t="s">
        <v>218</v>
      </c>
      <c r="C16" s="76">
        <v>0</v>
      </c>
      <c r="D16" s="81">
        <f>+C16/C14</f>
        <v>0</v>
      </c>
      <c r="E16" s="150"/>
      <c r="F16" s="151"/>
    </row>
    <row r="17" s="65" customFormat="1" x14ac:dyDescent="0.25"/>
    <row r="18" s="65" customFormat="1" x14ac:dyDescent="0.25"/>
    <row r="19" s="65" customFormat="1" x14ac:dyDescent="0.25"/>
    <row r="20" s="65" customFormat="1" x14ac:dyDescent="0.25"/>
    <row r="21" s="65" customFormat="1" x14ac:dyDescent="0.25"/>
    <row r="22" s="65" customFormat="1" x14ac:dyDescent="0.25"/>
    <row r="23" s="65" customFormat="1" x14ac:dyDescent="0.25"/>
    <row r="24" s="65" customFormat="1" x14ac:dyDescent="0.25"/>
    <row r="25" s="65" customFormat="1" x14ac:dyDescent="0.25"/>
    <row r="26" s="65" customFormat="1" x14ac:dyDescent="0.25"/>
    <row r="27" s="65" customFormat="1" x14ac:dyDescent="0.25"/>
    <row r="28" s="65" customFormat="1" x14ac:dyDescent="0.25"/>
    <row r="29" s="65" customFormat="1" x14ac:dyDescent="0.25"/>
    <row r="30" s="65" customFormat="1" x14ac:dyDescent="0.25"/>
    <row r="31" s="65" customFormat="1" x14ac:dyDescent="0.25"/>
    <row r="32" s="65" customFormat="1" x14ac:dyDescent="0.25"/>
    <row r="33" s="65" customFormat="1" x14ac:dyDescent="0.25"/>
    <row r="34" s="65" customFormat="1" x14ac:dyDescent="0.25"/>
    <row r="35" s="65" customFormat="1" x14ac:dyDescent="0.25"/>
    <row r="36" s="65" customFormat="1" x14ac:dyDescent="0.25"/>
    <row r="37" s="65" customFormat="1" x14ac:dyDescent="0.25"/>
    <row r="38" s="65" customFormat="1" x14ac:dyDescent="0.25"/>
    <row r="39" s="65" customFormat="1" x14ac:dyDescent="0.25"/>
    <row r="40" s="65" customFormat="1" x14ac:dyDescent="0.25"/>
    <row r="41" s="65" customFormat="1" x14ac:dyDescent="0.25"/>
    <row r="42" s="65" customFormat="1" x14ac:dyDescent="0.25"/>
    <row r="43" s="65" customFormat="1" x14ac:dyDescent="0.25"/>
    <row r="44" s="65" customFormat="1" x14ac:dyDescent="0.25"/>
    <row r="45" s="65" customFormat="1" x14ac:dyDescent="0.25"/>
    <row r="46" s="65" customFormat="1" x14ac:dyDescent="0.25"/>
    <row r="47" s="65" customFormat="1" x14ac:dyDescent="0.25"/>
    <row r="48" s="65" customFormat="1" x14ac:dyDescent="0.25"/>
    <row r="49" s="65" customFormat="1" x14ac:dyDescent="0.25"/>
    <row r="50" s="65" customFormat="1" x14ac:dyDescent="0.25"/>
    <row r="51" s="65" customFormat="1" x14ac:dyDescent="0.25"/>
    <row r="52" s="65" customFormat="1" x14ac:dyDescent="0.25"/>
    <row r="53" s="65" customFormat="1" x14ac:dyDescent="0.25"/>
    <row r="54" s="65" customFormat="1" x14ac:dyDescent="0.25"/>
    <row r="55" s="65" customFormat="1" x14ac:dyDescent="0.25"/>
    <row r="56" s="65" customFormat="1" x14ac:dyDescent="0.25"/>
    <row r="57" s="65" customFormat="1" x14ac:dyDescent="0.25"/>
    <row r="58" s="65" customFormat="1" x14ac:dyDescent="0.25"/>
    <row r="59" s="65" customFormat="1" x14ac:dyDescent="0.25"/>
    <row r="60" s="65" customFormat="1" x14ac:dyDescent="0.25"/>
    <row r="61" s="65" customFormat="1" x14ac:dyDescent="0.25"/>
    <row r="62" s="65" customFormat="1" x14ac:dyDescent="0.25"/>
    <row r="63" s="65" customFormat="1" x14ac:dyDescent="0.25"/>
    <row r="64" s="65" customFormat="1" x14ac:dyDescent="0.25"/>
    <row r="65" s="65" customFormat="1" x14ac:dyDescent="0.25"/>
    <row r="66" s="65" customFormat="1" x14ac:dyDescent="0.25"/>
    <row r="67" s="65" customFormat="1" x14ac:dyDescent="0.25"/>
    <row r="68" s="65" customFormat="1" x14ac:dyDescent="0.25"/>
    <row r="69" s="65" customFormat="1" x14ac:dyDescent="0.25"/>
    <row r="70" s="65" customFormat="1" x14ac:dyDescent="0.25"/>
    <row r="71" s="65" customFormat="1" x14ac:dyDescent="0.25"/>
    <row r="72" s="65" customFormat="1" x14ac:dyDescent="0.25"/>
    <row r="73" s="65" customFormat="1" x14ac:dyDescent="0.25"/>
    <row r="74" s="65" customFormat="1" x14ac:dyDescent="0.25"/>
    <row r="75" s="65" customFormat="1" x14ac:dyDescent="0.25"/>
    <row r="76" s="65" customFormat="1" x14ac:dyDescent="0.25"/>
    <row r="77" s="65" customFormat="1" x14ac:dyDescent="0.25"/>
    <row r="78" s="65" customFormat="1" x14ac:dyDescent="0.25"/>
    <row r="79" s="65" customFormat="1" x14ac:dyDescent="0.25"/>
    <row r="80" s="65" customFormat="1" x14ac:dyDescent="0.25"/>
    <row r="81" s="65" customFormat="1" x14ac:dyDescent="0.25"/>
    <row r="82" s="65" customFormat="1" x14ac:dyDescent="0.25"/>
    <row r="83" s="65" customFormat="1" x14ac:dyDescent="0.25"/>
    <row r="84" s="65" customFormat="1" x14ac:dyDescent="0.25"/>
    <row r="85" s="65" customFormat="1" x14ac:dyDescent="0.25"/>
    <row r="86" s="65" customFormat="1" x14ac:dyDescent="0.25"/>
    <row r="87" s="65" customFormat="1" x14ac:dyDescent="0.25"/>
    <row r="88" s="65" customFormat="1" x14ac:dyDescent="0.25"/>
    <row r="89" s="65" customFormat="1" x14ac:dyDescent="0.25"/>
    <row r="90" s="65" customFormat="1" x14ac:dyDescent="0.25"/>
    <row r="91" s="65" customFormat="1" x14ac:dyDescent="0.25"/>
    <row r="92" s="65" customFormat="1" x14ac:dyDescent="0.25"/>
    <row r="93" s="65" customFormat="1" x14ac:dyDescent="0.25"/>
    <row r="94" s="65" customFormat="1" x14ac:dyDescent="0.25"/>
    <row r="95" s="65" customFormat="1" x14ac:dyDescent="0.25"/>
    <row r="96" s="65" customFormat="1" x14ac:dyDescent="0.25"/>
    <row r="97" s="65" customFormat="1" x14ac:dyDescent="0.25"/>
    <row r="98" s="65" customFormat="1" x14ac:dyDescent="0.25"/>
    <row r="99" s="65" customFormat="1" x14ac:dyDescent="0.25"/>
    <row r="100" s="65" customFormat="1" x14ac:dyDescent="0.25"/>
    <row r="101" s="65" customFormat="1" x14ac:dyDescent="0.25"/>
    <row r="102" s="65" customFormat="1" x14ac:dyDescent="0.25"/>
    <row r="103" s="65" customFormat="1" x14ac:dyDescent="0.25"/>
    <row r="104" s="65" customFormat="1" x14ac:dyDescent="0.25"/>
    <row r="105" s="65" customFormat="1" x14ac:dyDescent="0.25"/>
    <row r="106" s="65" customFormat="1" x14ac:dyDescent="0.25"/>
    <row r="107" s="65" customFormat="1" x14ac:dyDescent="0.25"/>
    <row r="108" s="65" customFormat="1" x14ac:dyDescent="0.25"/>
    <row r="109" s="65" customFormat="1" x14ac:dyDescent="0.25"/>
    <row r="110" s="65" customFormat="1" x14ac:dyDescent="0.25"/>
    <row r="111" s="65" customFormat="1" x14ac:dyDescent="0.25"/>
    <row r="112" s="65" customFormat="1" x14ac:dyDescent="0.25"/>
    <row r="113" s="65" customFormat="1" x14ac:dyDescent="0.25"/>
    <row r="114" s="65" customFormat="1" x14ac:dyDescent="0.25"/>
    <row r="115" s="65" customFormat="1" x14ac:dyDescent="0.25"/>
    <row r="116" s="65" customFormat="1" x14ac:dyDescent="0.25"/>
    <row r="117" s="65" customFormat="1" x14ac:dyDescent="0.25"/>
    <row r="118" s="65" customFormat="1" x14ac:dyDescent="0.25"/>
    <row r="119" s="65" customFormat="1" x14ac:dyDescent="0.25"/>
  </sheetData>
  <mergeCells count="9">
    <mergeCell ref="B13:D13"/>
    <mergeCell ref="E13:F13"/>
    <mergeCell ref="E14:F16"/>
    <mergeCell ref="B1:F1"/>
    <mergeCell ref="B2:F2"/>
    <mergeCell ref="B3:F3"/>
    <mergeCell ref="B4:F4"/>
    <mergeCell ref="E5:F5"/>
    <mergeCell ref="B10:D10"/>
  </mergeCells>
  <pageMargins left="0.7" right="0.7" top="0.75" bottom="0.75" header="0.3" footer="0.3"/>
  <pageSetup orientation="portrait" horizontalDpi="4294967294" verticalDpi="4294967294"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8946C-C6BF-486C-860A-0B6C21A641B4}">
  <dimension ref="A2:AS243"/>
  <sheetViews>
    <sheetView topLeftCell="A19" zoomScaleNormal="100" workbookViewId="0">
      <selection activeCell="J20" sqref="J20"/>
    </sheetView>
  </sheetViews>
  <sheetFormatPr baseColWidth="10" defaultRowHeight="13.2" x14ac:dyDescent="0.25"/>
  <cols>
    <col min="1" max="1" width="12" style="93"/>
    <col min="2" max="2" width="33.109375" customWidth="1"/>
    <col min="3" max="3" width="15.77734375" customWidth="1"/>
    <col min="6" max="6" width="69.33203125" customWidth="1"/>
    <col min="7" max="45" width="12" style="93"/>
  </cols>
  <sheetData>
    <row r="2" spans="2:6" s="93" customFormat="1" ht="13.8" thickBot="1" x14ac:dyDescent="0.3"/>
    <row r="3" spans="2:6" ht="36.75" customHeight="1" thickBot="1" x14ac:dyDescent="0.3">
      <c r="B3" s="159" t="s">
        <v>233</v>
      </c>
      <c r="C3" s="160"/>
      <c r="D3" s="160"/>
      <c r="E3" s="160"/>
      <c r="F3" s="161"/>
    </row>
    <row r="4" spans="2:6" ht="47.25" customHeight="1" x14ac:dyDescent="0.25">
      <c r="B4" s="82" t="s">
        <v>226</v>
      </c>
      <c r="C4" s="83">
        <f>SUM(C5:C14)</f>
        <v>23</v>
      </c>
      <c r="D4" s="84"/>
      <c r="E4" s="84"/>
      <c r="F4" s="85"/>
    </row>
    <row r="5" spans="2:6" ht="45.75" customHeight="1" x14ac:dyDescent="0.3">
      <c r="B5" s="89" t="s">
        <v>193</v>
      </c>
      <c r="C5" s="91">
        <v>2</v>
      </c>
      <c r="D5" s="66"/>
      <c r="E5" s="66"/>
      <c r="F5" s="86"/>
    </row>
    <row r="6" spans="2:6" ht="45.75" customHeight="1" x14ac:dyDescent="0.3">
      <c r="B6" s="89" t="s">
        <v>227</v>
      </c>
      <c r="C6" s="91">
        <v>4</v>
      </c>
      <c r="D6" s="66"/>
      <c r="E6" s="66"/>
      <c r="F6" s="86"/>
    </row>
    <row r="7" spans="2:6" ht="57.75" customHeight="1" x14ac:dyDescent="0.3">
      <c r="B7" s="89" t="s">
        <v>178</v>
      </c>
      <c r="C7" s="91">
        <v>1</v>
      </c>
      <c r="D7" s="66"/>
      <c r="E7" s="66"/>
      <c r="F7" s="86"/>
    </row>
    <row r="8" spans="2:6" ht="45.75" customHeight="1" x14ac:dyDescent="0.3">
      <c r="B8" s="89" t="s">
        <v>156</v>
      </c>
      <c r="C8" s="91">
        <v>4</v>
      </c>
      <c r="D8" s="66"/>
      <c r="E8" s="66"/>
      <c r="F8" s="86"/>
    </row>
    <row r="9" spans="2:6" ht="45.75" customHeight="1" x14ac:dyDescent="0.3">
      <c r="B9" s="89" t="s">
        <v>117</v>
      </c>
      <c r="C9" s="91">
        <v>1</v>
      </c>
      <c r="D9" s="66"/>
      <c r="E9" s="66"/>
      <c r="F9" s="86"/>
    </row>
    <row r="10" spans="2:6" ht="45.75" customHeight="1" x14ac:dyDescent="0.3">
      <c r="B10" s="89" t="s">
        <v>99</v>
      </c>
      <c r="C10" s="91">
        <v>2</v>
      </c>
      <c r="D10" s="66"/>
      <c r="E10" s="66"/>
      <c r="F10" s="86"/>
    </row>
    <row r="11" spans="2:6" ht="45.75" customHeight="1" x14ac:dyDescent="0.3">
      <c r="B11" s="89" t="s">
        <v>98</v>
      </c>
      <c r="C11" s="91">
        <v>2</v>
      </c>
      <c r="D11" s="66"/>
      <c r="E11" s="66"/>
      <c r="F11" s="86"/>
    </row>
    <row r="12" spans="2:6" ht="45.75" customHeight="1" x14ac:dyDescent="0.3">
      <c r="B12" s="89" t="s">
        <v>115</v>
      </c>
      <c r="C12" s="91">
        <v>2</v>
      </c>
      <c r="D12" s="66"/>
      <c r="E12" s="66"/>
      <c r="F12" s="86"/>
    </row>
    <row r="13" spans="2:6" ht="45.75" customHeight="1" x14ac:dyDescent="0.3">
      <c r="B13" s="89" t="s">
        <v>101</v>
      </c>
      <c r="C13" s="91">
        <v>3</v>
      </c>
      <c r="D13" s="66"/>
      <c r="E13" s="66"/>
      <c r="F13" s="86"/>
    </row>
    <row r="14" spans="2:6" ht="45.75" customHeight="1" thickBot="1" x14ac:dyDescent="0.35">
      <c r="B14" s="90" t="s">
        <v>97</v>
      </c>
      <c r="C14" s="92">
        <v>2</v>
      </c>
      <c r="D14" s="87"/>
      <c r="E14" s="87"/>
      <c r="F14" s="88"/>
    </row>
    <row r="15" spans="2:6" s="93" customFormat="1" x14ac:dyDescent="0.25"/>
    <row r="16" spans="2:6" s="93" customFormat="1" x14ac:dyDescent="0.25"/>
    <row r="17" spans="2:6" s="93" customFormat="1" ht="13.8" thickBot="1" x14ac:dyDescent="0.3"/>
    <row r="18" spans="2:6" s="93" customFormat="1" ht="18.600000000000001" thickBot="1" x14ac:dyDescent="0.4">
      <c r="B18" s="142" t="s">
        <v>234</v>
      </c>
      <c r="C18" s="143"/>
      <c r="D18" s="143"/>
      <c r="E18" s="144" t="s">
        <v>215</v>
      </c>
      <c r="F18" s="145"/>
    </row>
    <row r="19" spans="2:6" s="93" customFormat="1" ht="55.5" customHeight="1" thickBot="1" x14ac:dyDescent="0.3">
      <c r="B19" s="75" t="s">
        <v>216</v>
      </c>
      <c r="C19" s="76">
        <f>('VALORACIÓN DEL RIESGO'!C14)</f>
        <v>23</v>
      </c>
      <c r="D19" s="77"/>
      <c r="E19" s="146">
        <f>100%-D21</f>
        <v>1</v>
      </c>
      <c r="F19" s="147"/>
    </row>
    <row r="20" spans="2:6" s="93" customFormat="1" ht="64.5" customHeight="1" thickBot="1" x14ac:dyDescent="0.3">
      <c r="B20" s="78" t="s">
        <v>217</v>
      </c>
      <c r="C20" s="76">
        <f>('VALORACIÓN DEL RIESGO'!C15)</f>
        <v>23</v>
      </c>
      <c r="D20" s="79">
        <f>+C20/C19</f>
        <v>1</v>
      </c>
      <c r="E20" s="148"/>
      <c r="F20" s="149"/>
    </row>
    <row r="21" spans="2:6" s="93" customFormat="1" ht="66.75" customHeight="1" thickBot="1" x14ac:dyDescent="0.3">
      <c r="B21" s="80" t="s">
        <v>218</v>
      </c>
      <c r="C21" s="76">
        <f>('VALORACIÓN DEL RIESGO'!C16)</f>
        <v>0</v>
      </c>
      <c r="D21" s="81">
        <f>+C21/C19</f>
        <v>0</v>
      </c>
      <c r="E21" s="150"/>
      <c r="F21" s="151"/>
    </row>
    <row r="22" spans="2:6" s="93" customFormat="1" x14ac:dyDescent="0.25"/>
    <row r="23" spans="2:6" s="93" customFormat="1" x14ac:dyDescent="0.25"/>
    <row r="24" spans="2:6" s="93" customFormat="1" x14ac:dyDescent="0.25"/>
    <row r="25" spans="2:6" s="93" customFormat="1" x14ac:dyDescent="0.25"/>
    <row r="26" spans="2:6" s="93" customFormat="1" x14ac:dyDescent="0.25"/>
    <row r="27" spans="2:6" s="93" customFormat="1" x14ac:dyDescent="0.25"/>
    <row r="28" spans="2:6" s="93" customFormat="1" x14ac:dyDescent="0.25"/>
    <row r="29" spans="2:6" s="93" customFormat="1" x14ac:dyDescent="0.25"/>
    <row r="30" spans="2:6" s="93" customFormat="1" x14ac:dyDescent="0.25"/>
    <row r="31" spans="2:6" s="93" customFormat="1" x14ac:dyDescent="0.25"/>
    <row r="32" spans="2:6" s="93" customFormat="1" x14ac:dyDescent="0.25"/>
    <row r="33" s="93" customFormat="1" x14ac:dyDescent="0.25"/>
    <row r="34" s="93" customFormat="1" x14ac:dyDescent="0.25"/>
    <row r="35" s="93" customFormat="1" x14ac:dyDescent="0.25"/>
    <row r="36" s="93" customFormat="1" x14ac:dyDescent="0.25"/>
    <row r="37" s="93" customFormat="1" x14ac:dyDescent="0.25"/>
    <row r="38" s="93" customFormat="1" x14ac:dyDescent="0.25"/>
    <row r="39" s="93" customFormat="1" x14ac:dyDescent="0.25"/>
    <row r="40" s="93" customFormat="1" x14ac:dyDescent="0.25"/>
    <row r="41" s="93" customFormat="1" x14ac:dyDescent="0.25"/>
    <row r="42" s="93" customFormat="1" x14ac:dyDescent="0.25"/>
    <row r="43" s="93" customFormat="1" x14ac:dyDescent="0.25"/>
    <row r="44" s="93" customFormat="1" x14ac:dyDescent="0.25"/>
    <row r="45" s="93" customFormat="1" x14ac:dyDescent="0.25"/>
    <row r="46" s="93" customFormat="1" x14ac:dyDescent="0.25"/>
    <row r="47" s="93" customFormat="1" x14ac:dyDescent="0.25"/>
    <row r="48" s="93" customFormat="1" x14ac:dyDescent="0.25"/>
    <row r="49" s="93" customFormat="1" x14ac:dyDescent="0.25"/>
    <row r="50" s="93" customFormat="1" x14ac:dyDescent="0.25"/>
    <row r="51" s="93" customFormat="1" x14ac:dyDescent="0.25"/>
    <row r="52" s="93" customFormat="1" x14ac:dyDescent="0.25"/>
    <row r="53" s="93" customFormat="1" x14ac:dyDescent="0.25"/>
    <row r="54" s="93" customFormat="1" x14ac:dyDescent="0.25"/>
    <row r="55" s="93" customFormat="1" x14ac:dyDescent="0.25"/>
    <row r="56" s="93" customFormat="1" x14ac:dyDescent="0.25"/>
    <row r="57" s="93" customFormat="1" x14ac:dyDescent="0.25"/>
    <row r="58" s="93" customFormat="1" x14ac:dyDescent="0.25"/>
    <row r="59" s="93" customFormat="1" x14ac:dyDescent="0.25"/>
    <row r="60" s="93" customFormat="1" x14ac:dyDescent="0.25"/>
    <row r="61" s="93" customFormat="1" x14ac:dyDescent="0.25"/>
    <row r="62" s="93" customFormat="1" x14ac:dyDescent="0.25"/>
    <row r="63" s="93" customFormat="1" x14ac:dyDescent="0.25"/>
    <row r="64" s="93" customFormat="1" x14ac:dyDescent="0.25"/>
    <row r="65" s="93" customFormat="1" x14ac:dyDescent="0.25"/>
    <row r="66" s="93" customFormat="1" x14ac:dyDescent="0.25"/>
    <row r="67" s="93" customFormat="1" x14ac:dyDescent="0.25"/>
    <row r="68" s="93" customFormat="1" x14ac:dyDescent="0.25"/>
    <row r="69" s="93" customFormat="1" x14ac:dyDescent="0.25"/>
    <row r="70" s="93" customFormat="1" x14ac:dyDescent="0.25"/>
    <row r="71" s="93" customFormat="1" x14ac:dyDescent="0.25"/>
    <row r="72" s="93" customFormat="1" x14ac:dyDescent="0.25"/>
    <row r="73" s="93" customFormat="1" x14ac:dyDescent="0.25"/>
    <row r="74" s="93" customFormat="1" x14ac:dyDescent="0.25"/>
    <row r="75" s="93" customFormat="1" x14ac:dyDescent="0.25"/>
    <row r="76" s="93" customFormat="1" x14ac:dyDescent="0.25"/>
    <row r="77" s="93" customFormat="1" x14ac:dyDescent="0.25"/>
    <row r="78" s="93" customFormat="1" x14ac:dyDescent="0.25"/>
    <row r="79" s="93" customFormat="1" x14ac:dyDescent="0.25"/>
    <row r="80" s="93" customFormat="1" x14ac:dyDescent="0.25"/>
    <row r="81" s="93" customFormat="1" x14ac:dyDescent="0.25"/>
    <row r="82" s="93" customFormat="1" x14ac:dyDescent="0.25"/>
    <row r="83" s="93" customFormat="1" x14ac:dyDescent="0.25"/>
    <row r="84" s="93" customFormat="1" x14ac:dyDescent="0.25"/>
    <row r="85" s="93" customFormat="1" x14ac:dyDescent="0.25"/>
    <row r="86" s="93" customFormat="1" x14ac:dyDescent="0.25"/>
    <row r="87" s="93" customFormat="1" x14ac:dyDescent="0.25"/>
    <row r="88" s="93" customFormat="1" x14ac:dyDescent="0.25"/>
    <row r="89" s="93" customFormat="1" x14ac:dyDescent="0.25"/>
    <row r="90" s="93" customFormat="1" x14ac:dyDescent="0.25"/>
    <row r="91" s="93" customFormat="1" x14ac:dyDescent="0.25"/>
    <row r="92" s="93" customFormat="1" x14ac:dyDescent="0.25"/>
    <row r="93" s="93" customFormat="1" x14ac:dyDescent="0.25"/>
    <row r="94" s="93" customFormat="1" x14ac:dyDescent="0.25"/>
    <row r="95" s="93" customFormat="1" x14ac:dyDescent="0.25"/>
    <row r="96" s="93" customFormat="1" x14ac:dyDescent="0.25"/>
    <row r="97" s="93" customFormat="1" x14ac:dyDescent="0.25"/>
    <row r="98" s="93" customFormat="1" x14ac:dyDescent="0.25"/>
    <row r="99" s="93" customFormat="1" x14ac:dyDescent="0.25"/>
    <row r="100" s="93" customFormat="1" x14ac:dyDescent="0.25"/>
    <row r="101" s="93" customFormat="1" x14ac:dyDescent="0.25"/>
    <row r="102" s="93" customFormat="1" x14ac:dyDescent="0.25"/>
    <row r="103" s="93" customFormat="1" x14ac:dyDescent="0.25"/>
    <row r="104" s="93" customFormat="1" x14ac:dyDescent="0.25"/>
    <row r="105" s="93" customFormat="1" x14ac:dyDescent="0.25"/>
    <row r="106" s="93" customFormat="1" x14ac:dyDescent="0.25"/>
    <row r="107" s="93" customFormat="1" x14ac:dyDescent="0.25"/>
    <row r="108" s="93" customFormat="1" x14ac:dyDescent="0.25"/>
    <row r="109" s="93" customFormat="1" x14ac:dyDescent="0.25"/>
    <row r="110" s="93" customFormat="1" x14ac:dyDescent="0.25"/>
    <row r="111" s="93" customFormat="1" x14ac:dyDescent="0.25"/>
    <row r="112" s="93" customFormat="1" x14ac:dyDescent="0.25"/>
    <row r="113" s="93" customFormat="1" x14ac:dyDescent="0.25"/>
    <row r="114" s="93" customFormat="1" x14ac:dyDescent="0.25"/>
    <row r="115" s="93" customFormat="1" x14ac:dyDescent="0.25"/>
    <row r="116" s="93" customFormat="1" x14ac:dyDescent="0.25"/>
    <row r="117" s="93" customFormat="1" x14ac:dyDescent="0.25"/>
    <row r="118" s="93" customFormat="1" x14ac:dyDescent="0.25"/>
    <row r="119" s="93" customFormat="1" x14ac:dyDescent="0.25"/>
    <row r="120" s="93" customFormat="1" x14ac:dyDescent="0.25"/>
    <row r="121" s="93" customFormat="1" x14ac:dyDescent="0.25"/>
    <row r="122" s="93" customFormat="1" x14ac:dyDescent="0.25"/>
    <row r="123" s="93" customFormat="1" x14ac:dyDescent="0.25"/>
    <row r="124" s="93" customFormat="1" x14ac:dyDescent="0.25"/>
    <row r="125" s="93" customFormat="1" x14ac:dyDescent="0.25"/>
    <row r="126" s="93" customFormat="1" x14ac:dyDescent="0.25"/>
    <row r="127" s="93" customFormat="1" x14ac:dyDescent="0.25"/>
    <row r="128" s="93" customFormat="1" x14ac:dyDescent="0.25"/>
    <row r="129" s="93" customFormat="1" x14ac:dyDescent="0.25"/>
    <row r="130" s="93" customFormat="1" x14ac:dyDescent="0.25"/>
    <row r="131" s="93" customFormat="1" x14ac:dyDescent="0.25"/>
    <row r="132" s="93" customFormat="1" x14ac:dyDescent="0.25"/>
    <row r="133" s="93" customFormat="1" x14ac:dyDescent="0.25"/>
    <row r="134" s="93" customFormat="1" x14ac:dyDescent="0.25"/>
    <row r="135" s="93" customFormat="1" x14ac:dyDescent="0.25"/>
    <row r="136" s="93" customFormat="1" x14ac:dyDescent="0.25"/>
    <row r="137" s="93" customFormat="1" x14ac:dyDescent="0.25"/>
    <row r="138" s="93" customFormat="1" x14ac:dyDescent="0.25"/>
    <row r="139" s="93" customFormat="1" x14ac:dyDescent="0.25"/>
    <row r="140" s="93" customFormat="1" x14ac:dyDescent="0.25"/>
    <row r="141" s="93" customFormat="1" x14ac:dyDescent="0.25"/>
    <row r="142" s="93" customFormat="1" x14ac:dyDescent="0.25"/>
    <row r="143" s="93" customFormat="1" x14ac:dyDescent="0.25"/>
    <row r="144" s="93" customFormat="1" x14ac:dyDescent="0.25"/>
    <row r="145" s="93" customFormat="1" x14ac:dyDescent="0.25"/>
    <row r="146" s="93" customFormat="1" x14ac:dyDescent="0.25"/>
    <row r="147" s="93" customFormat="1" x14ac:dyDescent="0.25"/>
    <row r="148" s="93" customFormat="1" x14ac:dyDescent="0.25"/>
    <row r="149" s="93" customFormat="1" x14ac:dyDescent="0.25"/>
    <row r="150" s="93" customFormat="1" x14ac:dyDescent="0.25"/>
    <row r="151" s="93" customFormat="1" x14ac:dyDescent="0.25"/>
    <row r="152" s="93" customFormat="1" x14ac:dyDescent="0.25"/>
    <row r="153" s="93" customFormat="1" x14ac:dyDescent="0.25"/>
    <row r="154" s="93" customFormat="1" x14ac:dyDescent="0.25"/>
    <row r="155" s="93" customFormat="1" x14ac:dyDescent="0.25"/>
    <row r="156" s="93" customFormat="1" x14ac:dyDescent="0.25"/>
    <row r="157" s="93" customFormat="1" x14ac:dyDescent="0.25"/>
    <row r="158" s="93" customFormat="1" x14ac:dyDescent="0.25"/>
    <row r="159" s="93" customFormat="1" x14ac:dyDescent="0.25"/>
    <row r="160" s="93" customFormat="1" x14ac:dyDescent="0.25"/>
    <row r="161" s="93" customFormat="1" x14ac:dyDescent="0.25"/>
    <row r="162" s="93" customFormat="1" x14ac:dyDescent="0.25"/>
    <row r="163" s="93" customFormat="1" x14ac:dyDescent="0.25"/>
    <row r="164" s="93" customFormat="1" x14ac:dyDescent="0.25"/>
    <row r="165" s="93" customFormat="1" x14ac:dyDescent="0.25"/>
    <row r="166" s="93" customFormat="1" x14ac:dyDescent="0.25"/>
    <row r="167" s="93" customFormat="1" x14ac:dyDescent="0.25"/>
    <row r="168" s="93" customFormat="1" x14ac:dyDescent="0.25"/>
    <row r="169" s="93" customFormat="1" x14ac:dyDescent="0.25"/>
    <row r="170" s="93" customFormat="1" x14ac:dyDescent="0.25"/>
    <row r="171" s="93" customFormat="1" x14ac:dyDescent="0.25"/>
    <row r="172" s="93" customFormat="1" x14ac:dyDescent="0.25"/>
    <row r="173" s="93" customFormat="1" x14ac:dyDescent="0.25"/>
    <row r="174" s="93" customFormat="1" x14ac:dyDescent="0.25"/>
    <row r="175" s="93" customFormat="1" x14ac:dyDescent="0.25"/>
    <row r="176" s="93" customFormat="1" x14ac:dyDescent="0.25"/>
    <row r="177" s="93" customFormat="1" x14ac:dyDescent="0.25"/>
    <row r="178" s="93" customFormat="1" x14ac:dyDescent="0.25"/>
    <row r="179" s="93" customFormat="1" x14ac:dyDescent="0.25"/>
    <row r="180" s="93" customFormat="1" x14ac:dyDescent="0.25"/>
    <row r="181" s="93" customFormat="1" x14ac:dyDescent="0.25"/>
    <row r="182" s="93" customFormat="1" x14ac:dyDescent="0.25"/>
    <row r="183" s="93" customFormat="1" x14ac:dyDescent="0.25"/>
    <row r="184" s="93" customFormat="1" x14ac:dyDescent="0.25"/>
    <row r="185" s="93" customFormat="1" x14ac:dyDescent="0.25"/>
    <row r="186" s="93" customFormat="1" x14ac:dyDescent="0.25"/>
    <row r="187" s="93" customFormat="1" x14ac:dyDescent="0.25"/>
    <row r="188" s="93" customFormat="1" x14ac:dyDescent="0.25"/>
    <row r="189" s="93" customFormat="1" x14ac:dyDescent="0.25"/>
    <row r="190" s="93" customFormat="1" x14ac:dyDescent="0.25"/>
    <row r="191" s="93" customFormat="1" x14ac:dyDescent="0.25"/>
    <row r="192" s="93" customFormat="1" x14ac:dyDescent="0.25"/>
    <row r="193" s="93" customFormat="1" x14ac:dyDescent="0.25"/>
    <row r="194" s="93" customFormat="1" x14ac:dyDescent="0.25"/>
    <row r="195" s="93" customFormat="1" x14ac:dyDescent="0.25"/>
    <row r="196" s="93" customFormat="1" x14ac:dyDescent="0.25"/>
    <row r="197" s="93" customFormat="1" x14ac:dyDescent="0.25"/>
    <row r="198" s="93" customFormat="1" x14ac:dyDescent="0.25"/>
    <row r="199" s="93" customFormat="1" x14ac:dyDescent="0.25"/>
    <row r="200" s="93" customFormat="1" x14ac:dyDescent="0.25"/>
    <row r="201" s="93" customFormat="1" x14ac:dyDescent="0.25"/>
    <row r="202" s="93" customFormat="1" x14ac:dyDescent="0.25"/>
    <row r="203" s="93" customFormat="1" x14ac:dyDescent="0.25"/>
    <row r="204" s="93" customFormat="1" x14ac:dyDescent="0.25"/>
    <row r="205" s="93" customFormat="1" x14ac:dyDescent="0.25"/>
    <row r="206" s="93" customFormat="1" x14ac:dyDescent="0.25"/>
    <row r="207" s="93" customFormat="1" x14ac:dyDescent="0.25"/>
    <row r="208" s="93" customFormat="1" x14ac:dyDescent="0.25"/>
    <row r="209" s="93" customFormat="1" x14ac:dyDescent="0.25"/>
    <row r="210" s="93" customFormat="1" x14ac:dyDescent="0.25"/>
    <row r="211" s="93" customFormat="1" x14ac:dyDescent="0.25"/>
    <row r="212" s="93" customFormat="1" x14ac:dyDescent="0.25"/>
    <row r="213" s="93" customFormat="1" x14ac:dyDescent="0.25"/>
    <row r="214" s="93" customFormat="1" x14ac:dyDescent="0.25"/>
    <row r="215" s="93" customFormat="1" x14ac:dyDescent="0.25"/>
    <row r="216" s="93" customFormat="1" x14ac:dyDescent="0.25"/>
    <row r="217" s="93" customFormat="1" x14ac:dyDescent="0.25"/>
    <row r="218" s="93" customFormat="1" x14ac:dyDescent="0.25"/>
    <row r="219" s="93" customFormat="1" x14ac:dyDescent="0.25"/>
    <row r="220" s="93" customFormat="1" x14ac:dyDescent="0.25"/>
    <row r="221" s="93" customFormat="1" x14ac:dyDescent="0.25"/>
    <row r="222" s="93" customFormat="1" x14ac:dyDescent="0.25"/>
    <row r="223" s="93" customFormat="1" x14ac:dyDescent="0.25"/>
    <row r="224" s="93" customFormat="1" x14ac:dyDescent="0.25"/>
    <row r="225" s="93" customFormat="1" x14ac:dyDescent="0.25"/>
    <row r="226" s="93" customFormat="1" x14ac:dyDescent="0.25"/>
    <row r="227" s="93" customFormat="1" x14ac:dyDescent="0.25"/>
    <row r="228" s="93" customFormat="1" x14ac:dyDescent="0.25"/>
    <row r="229" s="93" customFormat="1" x14ac:dyDescent="0.25"/>
    <row r="230" s="93" customFormat="1" x14ac:dyDescent="0.25"/>
    <row r="231" s="93" customFormat="1" x14ac:dyDescent="0.25"/>
    <row r="232" s="93" customFormat="1" x14ac:dyDescent="0.25"/>
    <row r="233" s="93" customFormat="1" x14ac:dyDescent="0.25"/>
    <row r="234" s="93" customFormat="1" x14ac:dyDescent="0.25"/>
    <row r="235" s="93" customFormat="1" x14ac:dyDescent="0.25"/>
    <row r="236" s="93" customFormat="1" x14ac:dyDescent="0.25"/>
    <row r="237" s="93" customFormat="1" x14ac:dyDescent="0.25"/>
    <row r="238" s="93" customFormat="1" x14ac:dyDescent="0.25"/>
    <row r="239" s="93" customFormat="1" x14ac:dyDescent="0.25"/>
    <row r="240" s="93" customFormat="1" x14ac:dyDescent="0.25"/>
    <row r="241" s="93" customFormat="1" x14ac:dyDescent="0.25"/>
    <row r="242" s="93" customFormat="1" x14ac:dyDescent="0.25"/>
    <row r="243" s="93" customFormat="1" x14ac:dyDescent="0.25"/>
  </sheetData>
  <mergeCells count="4">
    <mergeCell ref="B3:F3"/>
    <mergeCell ref="B18:D18"/>
    <mergeCell ref="E18:F18"/>
    <mergeCell ref="E19:F21"/>
  </mergeCell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7"/>
  <sheetViews>
    <sheetView topLeftCell="D1" workbookViewId="0">
      <selection activeCell="J16" sqref="J16"/>
    </sheetView>
  </sheetViews>
  <sheetFormatPr baseColWidth="10" defaultColWidth="12" defaultRowHeight="13.2" x14ac:dyDescent="0.25"/>
  <cols>
    <col min="1" max="1" width="31.109375" style="15" customWidth="1"/>
    <col min="2" max="2" width="35.77734375" style="15" customWidth="1"/>
    <col min="3" max="3" width="30.33203125" style="15" customWidth="1"/>
    <col min="4" max="4" width="12" style="15"/>
    <col min="5" max="5" width="18.44140625" style="15" customWidth="1"/>
    <col min="6" max="6" width="12" style="15"/>
    <col min="7" max="7" width="20.33203125" style="15" customWidth="1"/>
    <col min="8" max="8" width="18" style="15" customWidth="1"/>
    <col min="9" max="9" width="16.6640625" style="15" customWidth="1"/>
    <col min="10" max="16384" width="12" style="15"/>
  </cols>
  <sheetData>
    <row r="1" spans="1:9" ht="13.8" thickBot="1" x14ac:dyDescent="0.3"/>
    <row r="2" spans="1:9" x14ac:dyDescent="0.25">
      <c r="A2" s="163" t="s">
        <v>25</v>
      </c>
      <c r="B2" s="164"/>
      <c r="C2" s="165"/>
      <c r="E2" s="163" t="s">
        <v>84</v>
      </c>
      <c r="F2" s="164"/>
      <c r="G2" s="164"/>
      <c r="H2" s="164"/>
      <c r="I2" s="165"/>
    </row>
    <row r="3" spans="1:9" x14ac:dyDescent="0.25">
      <c r="A3" s="22" t="s">
        <v>53</v>
      </c>
      <c r="B3" s="16" t="s">
        <v>85</v>
      </c>
      <c r="C3" s="30" t="s">
        <v>60</v>
      </c>
      <c r="E3" s="22" t="s">
        <v>25</v>
      </c>
      <c r="F3" s="16" t="s">
        <v>70</v>
      </c>
      <c r="G3" s="170" t="s">
        <v>86</v>
      </c>
      <c r="H3" s="171"/>
      <c r="I3" s="172"/>
    </row>
    <row r="4" spans="1:9" ht="26.4" x14ac:dyDescent="0.25">
      <c r="A4" s="23" t="s">
        <v>54</v>
      </c>
      <c r="B4" s="14" t="s">
        <v>57</v>
      </c>
      <c r="C4" s="31" t="s">
        <v>87</v>
      </c>
      <c r="E4" s="23" t="s">
        <v>62</v>
      </c>
      <c r="F4" s="17">
        <v>5</v>
      </c>
      <c r="G4" s="19" t="s">
        <v>71</v>
      </c>
      <c r="H4" s="21" t="s">
        <v>76</v>
      </c>
      <c r="I4" s="24" t="s">
        <v>80</v>
      </c>
    </row>
    <row r="5" spans="1:9" ht="26.4" x14ac:dyDescent="0.25">
      <c r="A5" s="23" t="s">
        <v>55</v>
      </c>
      <c r="B5" s="14" t="s">
        <v>58</v>
      </c>
      <c r="C5" s="31" t="s">
        <v>88</v>
      </c>
      <c r="E5" s="23" t="s">
        <v>61</v>
      </c>
      <c r="F5" s="17">
        <v>4</v>
      </c>
      <c r="G5" s="19" t="s">
        <v>72</v>
      </c>
      <c r="H5" s="21" t="s">
        <v>77</v>
      </c>
      <c r="I5" s="24" t="s">
        <v>81</v>
      </c>
    </row>
    <row r="6" spans="1:9" ht="26.4" x14ac:dyDescent="0.25">
      <c r="A6" s="23" t="s">
        <v>56</v>
      </c>
      <c r="B6" s="14" t="s">
        <v>59</v>
      </c>
      <c r="C6" s="31" t="s">
        <v>89</v>
      </c>
      <c r="E6" s="23" t="s">
        <v>56</v>
      </c>
      <c r="F6" s="17">
        <v>3</v>
      </c>
      <c r="G6" s="19" t="s">
        <v>73</v>
      </c>
      <c r="H6" s="21" t="s">
        <v>78</v>
      </c>
      <c r="I6" s="24" t="s">
        <v>82</v>
      </c>
    </row>
    <row r="7" spans="1:9" ht="26.4" x14ac:dyDescent="0.25">
      <c r="A7" s="23" t="s">
        <v>61</v>
      </c>
      <c r="B7" s="14" t="s">
        <v>90</v>
      </c>
      <c r="C7" s="31" t="s">
        <v>63</v>
      </c>
      <c r="E7" s="23" t="s">
        <v>55</v>
      </c>
      <c r="F7" s="17">
        <v>2</v>
      </c>
      <c r="G7" s="20" t="s">
        <v>74</v>
      </c>
      <c r="H7" s="19" t="s">
        <v>79</v>
      </c>
      <c r="I7" s="25" t="s">
        <v>77</v>
      </c>
    </row>
    <row r="8" spans="1:9" ht="40.200000000000003" thickBot="1" x14ac:dyDescent="0.3">
      <c r="A8" s="32" t="s">
        <v>62</v>
      </c>
      <c r="B8" s="33" t="s">
        <v>91</v>
      </c>
      <c r="C8" s="34" t="s">
        <v>64</v>
      </c>
      <c r="E8" s="23" t="s">
        <v>54</v>
      </c>
      <c r="F8" s="17">
        <v>1</v>
      </c>
      <c r="G8" s="20" t="s">
        <v>75</v>
      </c>
      <c r="H8" s="20" t="s">
        <v>74</v>
      </c>
      <c r="I8" s="26" t="s">
        <v>79</v>
      </c>
    </row>
    <row r="9" spans="1:9" ht="13.8" thickBot="1" x14ac:dyDescent="0.3">
      <c r="E9" s="166" t="s">
        <v>26</v>
      </c>
      <c r="F9" s="167"/>
      <c r="G9" s="17" t="s">
        <v>66</v>
      </c>
      <c r="H9" s="17" t="s">
        <v>83</v>
      </c>
      <c r="I9" s="27" t="s">
        <v>92</v>
      </c>
    </row>
    <row r="10" spans="1:9" ht="13.8" thickBot="1" x14ac:dyDescent="0.3">
      <c r="A10" s="163" t="s">
        <v>26</v>
      </c>
      <c r="B10" s="164"/>
      <c r="C10" s="165"/>
      <c r="E10" s="168" t="s">
        <v>70</v>
      </c>
      <c r="F10" s="169"/>
      <c r="G10" s="28">
        <v>5</v>
      </c>
      <c r="H10" s="28">
        <v>10</v>
      </c>
      <c r="I10" s="29">
        <v>20</v>
      </c>
    </row>
    <row r="11" spans="1:9" x14ac:dyDescent="0.25">
      <c r="A11" s="22" t="s">
        <v>53</v>
      </c>
      <c r="B11" s="16" t="s">
        <v>93</v>
      </c>
      <c r="C11" s="30" t="s">
        <v>65</v>
      </c>
    </row>
    <row r="12" spans="1:9" ht="39.6" x14ac:dyDescent="0.25">
      <c r="A12" s="23" t="s">
        <v>66</v>
      </c>
      <c r="B12" s="14" t="s">
        <v>94</v>
      </c>
      <c r="C12" s="27">
        <v>5</v>
      </c>
    </row>
    <row r="13" spans="1:9" ht="39.6" x14ac:dyDescent="0.25">
      <c r="A13" s="23" t="s">
        <v>67</v>
      </c>
      <c r="B13" s="15" t="s">
        <v>69</v>
      </c>
      <c r="C13" s="27">
        <v>10</v>
      </c>
    </row>
    <row r="14" spans="1:9" ht="40.200000000000003" thickBot="1" x14ac:dyDescent="0.3">
      <c r="A14" s="32" t="s">
        <v>92</v>
      </c>
      <c r="B14" s="33" t="s">
        <v>68</v>
      </c>
      <c r="C14" s="29">
        <v>20</v>
      </c>
    </row>
    <row r="16" spans="1:9" ht="40.5" customHeight="1" x14ac:dyDescent="0.25">
      <c r="A16" s="162" t="s">
        <v>96</v>
      </c>
      <c r="B16" s="162"/>
      <c r="C16" s="162"/>
    </row>
    <row r="17" spans="6:7" x14ac:dyDescent="0.25">
      <c r="F17" s="18"/>
      <c r="G17" s="18"/>
    </row>
  </sheetData>
  <mergeCells count="7">
    <mergeCell ref="A16:C16"/>
    <mergeCell ref="A2:C2"/>
    <mergeCell ref="A10:C10"/>
    <mergeCell ref="E9:F9"/>
    <mergeCell ref="E10:F10"/>
    <mergeCell ref="E2:I2"/>
    <mergeCell ref="G3:I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MATRIZ CORRUPCION</vt:lpstr>
      <vt:lpstr>VALORACIÓN DEL RIESGO</vt:lpstr>
      <vt:lpstr>GRAFICOS</vt:lpstr>
      <vt:lpstr>MAPA DE CALOR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(Matriz Riesgos de Corrupci\363n 2017v1.xlsx)</dc:title>
  <dc:creator>jgutierrez</dc:creator>
  <cp:lastModifiedBy>Liliana María Jaramillo Aristizábal</cp:lastModifiedBy>
  <dcterms:created xsi:type="dcterms:W3CDTF">2018-01-29T18:09:34Z</dcterms:created>
  <dcterms:modified xsi:type="dcterms:W3CDTF">2026-06-11T21:07:37Z</dcterms:modified>
</cp:coreProperties>
</file>