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omments9.xml" ContentType="application/vnd.openxmlformats-officedocument.spreadsheetml.comment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domain-srv\Corporativa\COMUNICACIONES\2026\Publicaciones Sitio web\Solicitudes 29 de enero\"/>
    </mc:Choice>
  </mc:AlternateContent>
  <xr:revisionPtr revIDLastSave="0" documentId="8_{E2DD00C0-01FF-45BE-A24C-2222E60266EA}" xr6:coauthVersionLast="47" xr6:coauthVersionMax="47" xr10:uidLastSave="{00000000-0000-0000-0000-000000000000}"/>
  <bookViews>
    <workbookView xWindow="-108" yWindow="-108" windowWidth="23256" windowHeight="12456" tabRatio="675" activeTab="1" xr2:uid="{00000000-000D-0000-FFFF-FFFF00000000}"/>
  </bookViews>
  <sheets>
    <sheet name="Secretaria General" sheetId="19" r:id="rId1"/>
    <sheet name="Social" sheetId="26" r:id="rId2"/>
    <sheet name="Infraesctrutura" sheetId="27" r:id="rId3"/>
    <sheet name="Transporte" sheetId="28" r:id="rId4"/>
    <sheet name="Administrativa" sheetId="12" r:id="rId5"/>
    <sheet name="Juridica" sheetId="21" r:id="rId6"/>
    <sheet name="Financiera" sheetId="22" r:id="rId7"/>
    <sheet name="control interno" sheetId="23" r:id="rId8"/>
    <sheet name="Comunicaciones" sheetId="29" r:id="rId9"/>
  </sheets>
  <externalReferences>
    <externalReference r:id="rId10"/>
  </externalReferences>
  <definedNames>
    <definedName name="m" localSheetId="6">[1]Lista!$M$2</definedName>
    <definedName name="m" localSheetId="2">[1]Lista!$M$2</definedName>
    <definedName name="m" localSheetId="5">#REF!</definedName>
    <definedName name="m" localSheetId="0">#REF!</definedName>
    <definedName name="m" localSheetId="3">#REF!</definedName>
    <definedName name="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M12" i="29" l="1"/>
  <c r="G46" i="29" s="1"/>
  <c r="AO12" i="29"/>
  <c r="G48" i="29" s="1"/>
  <c r="AQ13" i="29"/>
  <c r="AQ17" i="29" s="1"/>
  <c r="AQ14" i="29"/>
  <c r="AQ15" i="29"/>
  <c r="AQ16" i="29"/>
  <c r="I17" i="29"/>
  <c r="AI17" i="29"/>
  <c r="AI12" i="29" s="1"/>
  <c r="AK17" i="29"/>
  <c r="AK12" i="29" s="1"/>
  <c r="G45" i="29" s="1"/>
  <c r="AM17" i="29"/>
  <c r="AO17" i="29"/>
  <c r="AQ18" i="29"/>
  <c r="AQ23" i="29" s="1"/>
  <c r="AQ19" i="29"/>
  <c r="AQ20" i="29"/>
  <c r="AQ21" i="29"/>
  <c r="AQ22" i="29"/>
  <c r="I23" i="29"/>
  <c r="AI23" i="29"/>
  <c r="AK23" i="29"/>
  <c r="AM23" i="29"/>
  <c r="AO23" i="29"/>
  <c r="AQ24" i="29"/>
  <c r="AQ25" i="29"/>
  <c r="AQ26" i="29"/>
  <c r="AQ27" i="29"/>
  <c r="I28" i="29"/>
  <c r="AI28" i="29"/>
  <c r="AK28" i="29"/>
  <c r="AM28" i="29"/>
  <c r="AO28" i="29"/>
  <c r="AQ28" i="29"/>
  <c r="AQ29" i="29"/>
  <c r="AQ30" i="29"/>
  <c r="I31" i="29"/>
  <c r="AI31" i="29"/>
  <c r="AK31" i="29"/>
  <c r="AM31" i="29"/>
  <c r="AO31" i="29"/>
  <c r="AQ31" i="29"/>
  <c r="AQ32" i="29"/>
  <c r="AQ35" i="29" s="1"/>
  <c r="AQ33" i="29"/>
  <c r="AQ34" i="29"/>
  <c r="I35" i="29"/>
  <c r="AI35" i="29"/>
  <c r="AK35" i="29"/>
  <c r="AM35" i="29"/>
  <c r="AO35" i="29"/>
  <c r="AQ36" i="29"/>
  <c r="AQ38" i="29" s="1"/>
  <c r="AQ37" i="29"/>
  <c r="I38" i="29"/>
  <c r="AI38" i="29"/>
  <c r="AK38" i="29"/>
  <c r="AM38" i="29"/>
  <c r="AO38" i="29"/>
  <c r="AQ39" i="29"/>
  <c r="AQ40" i="29"/>
  <c r="I41" i="29"/>
  <c r="AI41" i="29"/>
  <c r="AK41" i="29"/>
  <c r="AM41" i="29"/>
  <c r="AO41" i="29"/>
  <c r="AQ41" i="29"/>
  <c r="E42" i="29"/>
  <c r="AQ12" i="29" l="1"/>
  <c r="G44" i="29"/>
  <c r="G47" i="29"/>
  <c r="E56" i="28" l="1"/>
  <c r="AO55" i="28"/>
  <c r="AM55" i="28"/>
  <c r="AK55" i="28"/>
  <c r="AI55" i="28"/>
  <c r="I55" i="28"/>
  <c r="AQ54" i="28"/>
  <c r="AQ55" i="28" s="1"/>
  <c r="AO53" i="28"/>
  <c r="AM53" i="28"/>
  <c r="AK53" i="28"/>
  <c r="AI53" i="28"/>
  <c r="I53" i="28"/>
  <c r="AQ52" i="28"/>
  <c r="AQ53" i="28" s="1"/>
  <c r="AQ51" i="28"/>
  <c r="AO51" i="28"/>
  <c r="AM51" i="28"/>
  <c r="AK51" i="28"/>
  <c r="AI51" i="28"/>
  <c r="I51" i="28"/>
  <c r="AQ50" i="28"/>
  <c r="AQ49" i="28"/>
  <c r="AO48" i="28"/>
  <c r="AM48" i="28"/>
  <c r="AK48" i="28"/>
  <c r="AI48" i="28"/>
  <c r="I48" i="28"/>
  <c r="AQ47" i="28"/>
  <c r="AQ46" i="28"/>
  <c r="AQ48" i="28" s="1"/>
  <c r="AQ45" i="28"/>
  <c r="AO45" i="28"/>
  <c r="AM45" i="28"/>
  <c r="AK45" i="28"/>
  <c r="AI45" i="28"/>
  <c r="I45" i="28"/>
  <c r="AQ44" i="28"/>
  <c r="AQ43" i="28"/>
  <c r="AO43" i="28"/>
  <c r="AM43" i="28"/>
  <c r="AK43" i="28"/>
  <c r="AI43" i="28"/>
  <c r="I43" i="28"/>
  <c r="AQ42" i="28"/>
  <c r="AQ41" i="28"/>
  <c r="AO40" i="28"/>
  <c r="AM40" i="28"/>
  <c r="AK40" i="28"/>
  <c r="AI40" i="28"/>
  <c r="I40" i="28"/>
  <c r="AQ39" i="28"/>
  <c r="AQ40" i="28" s="1"/>
  <c r="AQ38" i="28"/>
  <c r="AO38" i="28"/>
  <c r="AM38" i="28"/>
  <c r="AK38" i="28"/>
  <c r="AI38" i="28"/>
  <c r="I38" i="28"/>
  <c r="AQ32" i="28"/>
  <c r="AO32" i="28"/>
  <c r="AM32" i="28"/>
  <c r="AK32" i="28"/>
  <c r="AI32" i="28"/>
  <c r="I32" i="28"/>
  <c r="AQ30" i="28"/>
  <c r="AO30" i="28"/>
  <c r="AM30" i="28"/>
  <c r="AK30" i="28"/>
  <c r="AI30" i="28"/>
  <c r="I30" i="28"/>
  <c r="AQ28" i="28"/>
  <c r="AO28" i="28"/>
  <c r="AM28" i="28"/>
  <c r="AK28" i="28"/>
  <c r="AI28" i="28"/>
  <c r="I28" i="28"/>
  <c r="AQ24" i="28"/>
  <c r="AO24" i="28"/>
  <c r="AM24" i="28"/>
  <c r="AK24" i="28"/>
  <c r="AI24" i="28"/>
  <c r="I24" i="28"/>
  <c r="AQ18" i="28"/>
  <c r="AO18" i="28"/>
  <c r="AM18" i="28"/>
  <c r="AK18" i="28"/>
  <c r="AK13" i="28" s="1"/>
  <c r="G62" i="28" s="1"/>
  <c r="AI18" i="28"/>
  <c r="AI13" i="28" s="1"/>
  <c r="I18" i="28"/>
  <c r="AO13" i="28"/>
  <c r="G64" i="28" s="1"/>
  <c r="AM13" i="28"/>
  <c r="G63" i="28" s="1"/>
  <c r="G61" i="28" l="1"/>
  <c r="G65" i="28" s="1"/>
  <c r="AQ13" i="28"/>
  <c r="E56" i="27" l="1"/>
  <c r="AQ55" i="27"/>
  <c r="AO55" i="27"/>
  <c r="AM55" i="27"/>
  <c r="AK55" i="27"/>
  <c r="AI55" i="27"/>
  <c r="I55" i="27"/>
  <c r="AQ54" i="27"/>
  <c r="AO53" i="27"/>
  <c r="AM53" i="27"/>
  <c r="AK53" i="27"/>
  <c r="AI53" i="27"/>
  <c r="I53" i="27"/>
  <c r="AQ52" i="27"/>
  <c r="AQ51" i="27"/>
  <c r="AQ50" i="27"/>
  <c r="AQ49" i="27"/>
  <c r="AQ48" i="27"/>
  <c r="AQ53" i="27" s="1"/>
  <c r="O48" i="27"/>
  <c r="AO47" i="27"/>
  <c r="AM47" i="27"/>
  <c r="AK47" i="27"/>
  <c r="AI47" i="27"/>
  <c r="I47" i="27"/>
  <c r="AQ46" i="27"/>
  <c r="AQ45" i="27"/>
  <c r="AQ47" i="27" s="1"/>
  <c r="O45" i="27"/>
  <c r="AQ44" i="27"/>
  <c r="AO44" i="27"/>
  <c r="AM44" i="27"/>
  <c r="AK44" i="27"/>
  <c r="AI44" i="27"/>
  <c r="I44" i="27"/>
  <c r="AQ43" i="27"/>
  <c r="AQ42" i="27"/>
  <c r="AQ41" i="27"/>
  <c r="AO41" i="27"/>
  <c r="AM41" i="27"/>
  <c r="AK41" i="27"/>
  <c r="AI41" i="27"/>
  <c r="I41" i="27"/>
  <c r="AQ40" i="27"/>
  <c r="AQ39" i="27"/>
  <c r="AQ38" i="27"/>
  <c r="O38" i="27"/>
  <c r="AO37" i="27"/>
  <c r="AM37" i="27"/>
  <c r="AK37" i="27"/>
  <c r="AI37" i="27"/>
  <c r="I37" i="27"/>
  <c r="AQ36" i="27"/>
  <c r="AQ35" i="27"/>
  <c r="AQ34" i="27"/>
  <c r="AQ33" i="27"/>
  <c r="AQ32" i="27"/>
  <c r="AQ37" i="27" s="1"/>
  <c r="O32" i="27"/>
  <c r="AO31" i="27"/>
  <c r="AM31" i="27"/>
  <c r="AK31" i="27"/>
  <c r="AI31" i="27"/>
  <c r="AQ30" i="27"/>
  <c r="AQ29" i="27"/>
  <c r="AQ28" i="27"/>
  <c r="AQ27" i="27"/>
  <c r="AQ31" i="27" s="1"/>
  <c r="O27" i="27"/>
  <c r="AI26" i="27"/>
  <c r="I26" i="27"/>
  <c r="AQ25" i="27"/>
  <c r="AQ26" i="27" s="1"/>
  <c r="AQ24" i="27"/>
  <c r="AO24" i="27"/>
  <c r="AM24" i="27"/>
  <c r="AK24" i="27"/>
  <c r="AI24" i="27"/>
  <c r="I24" i="27"/>
  <c r="AQ23" i="27"/>
  <c r="AQ22" i="27"/>
  <c r="AQ21" i="27"/>
  <c r="AQ20" i="27"/>
  <c r="AQ19" i="27"/>
  <c r="AQ18" i="27"/>
  <c r="AO18" i="27"/>
  <c r="AO26" i="27" s="1"/>
  <c r="AM18" i="27"/>
  <c r="AM26" i="27" s="1"/>
  <c r="AK18" i="27"/>
  <c r="AK26" i="27" s="1"/>
  <c r="AI18" i="27"/>
  <c r="I18" i="27"/>
  <c r="AQ17" i="27"/>
  <c r="AQ16" i="27"/>
  <c r="AQ15" i="27"/>
  <c r="AQ14" i="27"/>
  <c r="AO13" i="27"/>
  <c r="G64" i="27" s="1"/>
  <c r="AM13" i="27"/>
  <c r="G63" i="27" s="1"/>
  <c r="AK13" i="27"/>
  <c r="G62" i="27" s="1"/>
  <c r="AI13" i="27"/>
  <c r="G61" i="27" s="1"/>
  <c r="G65" i="27" s="1"/>
  <c r="AQ13" i="27" l="1"/>
  <c r="E36" i="26" l="1"/>
  <c r="AQ35" i="26"/>
  <c r="AO35" i="26"/>
  <c r="AM35" i="26"/>
  <c r="AK35" i="26"/>
  <c r="AI35" i="26"/>
  <c r="I35" i="26"/>
  <c r="AQ24" i="26"/>
  <c r="AO24" i="26"/>
  <c r="AM24" i="26"/>
  <c r="AK24" i="26"/>
  <c r="AI24" i="26"/>
  <c r="I24" i="26"/>
  <c r="AQ18" i="26"/>
  <c r="AO18" i="26"/>
  <c r="AM18" i="26"/>
  <c r="AM13" i="26" s="1"/>
  <c r="G40" i="26" s="1"/>
  <c r="AK18" i="26"/>
  <c r="AK13" i="26" s="1"/>
  <c r="G39" i="26" s="1"/>
  <c r="AI18" i="26"/>
  <c r="AI13" i="26" s="1"/>
  <c r="I18" i="26"/>
  <c r="AO13" i="26"/>
  <c r="G41" i="26" s="1"/>
  <c r="G38" i="26" l="1"/>
  <c r="G42" i="26" s="1"/>
  <c r="AQ13" i="26"/>
  <c r="I24" i="19" l="1"/>
  <c r="AK33" i="21"/>
  <c r="I18" i="23" l="1"/>
  <c r="AI18" i="23"/>
  <c r="AK18" i="23"/>
  <c r="AM18" i="23"/>
  <c r="AM12" i="23" s="1"/>
  <c r="G49" i="23" s="1"/>
  <c r="AO18" i="23"/>
  <c r="AO12" i="23" s="1"/>
  <c r="G50" i="23" s="1"/>
  <c r="I24" i="23"/>
  <c r="AI24" i="23"/>
  <c r="AK24" i="23"/>
  <c r="AM24" i="23"/>
  <c r="AO24" i="23"/>
  <c r="AQ28" i="23"/>
  <c r="I28" i="23"/>
  <c r="AI28" i="23"/>
  <c r="AK28" i="23"/>
  <c r="AM28" i="23"/>
  <c r="AO28" i="23"/>
  <c r="I41" i="23"/>
  <c r="AK41" i="23"/>
  <c r="AM41" i="23"/>
  <c r="AO41" i="23"/>
  <c r="AQ43" i="23"/>
  <c r="E43" i="23"/>
  <c r="I43" i="23"/>
  <c r="AK43" i="23"/>
  <c r="AM43" i="23"/>
  <c r="AO43" i="23"/>
  <c r="E39" i="22"/>
  <c r="AO17" i="22"/>
  <c r="AO12" i="22" s="1"/>
  <c r="AM17" i="22"/>
  <c r="AM12" i="22" s="1"/>
  <c r="AK17" i="22"/>
  <c r="AK12" i="22" s="1"/>
  <c r="AI17" i="22"/>
  <c r="I17" i="22"/>
  <c r="E43" i="21"/>
  <c r="AO18" i="21"/>
  <c r="AO13" i="21" s="1"/>
  <c r="AM18" i="21"/>
  <c r="AK18" i="21"/>
  <c r="AI18" i="21"/>
  <c r="I18" i="21"/>
  <c r="AI17" i="12"/>
  <c r="E62" i="12"/>
  <c r="BE17" i="12"/>
  <c r="BC17" i="12"/>
  <c r="BA17" i="12"/>
  <c r="AY17" i="12"/>
  <c r="AO17" i="12"/>
  <c r="AO12" i="12" s="1"/>
  <c r="AM17" i="12"/>
  <c r="I17" i="12"/>
  <c r="BG16" i="12"/>
  <c r="BG15" i="12"/>
  <c r="BG14" i="12"/>
  <c r="BG13" i="12"/>
  <c r="AK12" i="23" l="1"/>
  <c r="G48" i="23" s="1"/>
  <c r="AI12" i="23"/>
  <c r="AQ18" i="23"/>
  <c r="AQ24" i="23"/>
  <c r="AQ41" i="23"/>
  <c r="AQ17" i="12"/>
  <c r="BG17" i="12"/>
  <c r="AQ17" i="22"/>
  <c r="AQ18" i="21"/>
  <c r="G45" i="22"/>
  <c r="G44" i="22"/>
  <c r="G43" i="22"/>
  <c r="G42" i="22"/>
  <c r="AO38" i="22"/>
  <c r="AM38" i="22"/>
  <c r="AK38" i="22"/>
  <c r="AI38" i="22"/>
  <c r="AI33" i="22"/>
  <c r="AO33" i="22"/>
  <c r="AM33" i="22"/>
  <c r="AK33" i="22"/>
  <c r="AI29" i="22"/>
  <c r="AO29" i="22"/>
  <c r="AM29" i="22"/>
  <c r="AK29" i="22"/>
  <c r="AO23" i="22"/>
  <c r="AM23" i="22"/>
  <c r="AK23" i="22"/>
  <c r="AI23" i="22"/>
  <c r="AI12" i="22" s="1"/>
  <c r="AQ12" i="22" s="1"/>
  <c r="I38" i="22"/>
  <c r="I33" i="22"/>
  <c r="I29" i="22"/>
  <c r="I23" i="22"/>
  <c r="G47" i="21"/>
  <c r="AO33" i="21"/>
  <c r="AO38" i="21" s="1"/>
  <c r="AO42" i="21" s="1"/>
  <c r="AM33" i="21"/>
  <c r="AM38" i="21" s="1"/>
  <c r="AM42" i="21" s="1"/>
  <c r="AK38" i="21"/>
  <c r="AK42" i="21" s="1"/>
  <c r="AI33" i="21"/>
  <c r="AI38" i="21" s="1"/>
  <c r="AI42" i="21" s="1"/>
  <c r="AO24" i="21"/>
  <c r="AM24" i="21"/>
  <c r="AM13" i="21" s="1"/>
  <c r="G46" i="21" s="1"/>
  <c r="AK24" i="21"/>
  <c r="AK13" i="21" s="1"/>
  <c r="G45" i="21" s="1"/>
  <c r="AI24" i="21"/>
  <c r="I42" i="21"/>
  <c r="I38" i="21"/>
  <c r="I33" i="21"/>
  <c r="I24" i="21"/>
  <c r="AK23" i="12"/>
  <c r="AO55" i="12"/>
  <c r="AM55" i="12"/>
  <c r="AK55" i="12"/>
  <c r="AI55" i="12"/>
  <c r="AO42" i="12"/>
  <c r="AM42" i="12"/>
  <c r="AK42" i="12"/>
  <c r="AI42" i="12"/>
  <c r="AO35" i="12"/>
  <c r="AM35" i="12"/>
  <c r="AK35" i="12"/>
  <c r="AI35" i="12"/>
  <c r="AI23" i="12"/>
  <c r="AO31" i="12"/>
  <c r="AM31" i="12"/>
  <c r="AK31" i="12"/>
  <c r="AI31" i="12"/>
  <c r="I55" i="12"/>
  <c r="I42" i="12"/>
  <c r="I35" i="12"/>
  <c r="I31" i="12"/>
  <c r="I23" i="12"/>
  <c r="I61" i="12"/>
  <c r="AO61" i="12"/>
  <c r="AM61" i="12"/>
  <c r="AK61" i="12"/>
  <c r="AI61" i="12"/>
  <c r="AO23" i="12"/>
  <c r="G66" i="12" s="1"/>
  <c r="AM23" i="12"/>
  <c r="AM12" i="12" l="1"/>
  <c r="G65" i="12" s="1"/>
  <c r="AK12" i="12"/>
  <c r="G64" i="12" s="1"/>
  <c r="AQ12" i="23"/>
  <c r="G47" i="23"/>
  <c r="G51" i="23" s="1"/>
  <c r="AQ23" i="22"/>
  <c r="AQ38" i="22"/>
  <c r="AQ29" i="22"/>
  <c r="AQ33" i="22"/>
  <c r="AI13" i="21"/>
  <c r="G44" i="21" s="1"/>
  <c r="G48" i="21" s="1"/>
  <c r="AQ24" i="21"/>
  <c r="AQ35" i="12"/>
  <c r="AI12" i="12"/>
  <c r="G63" i="12" s="1"/>
  <c r="AQ42" i="12"/>
  <c r="AQ31" i="12"/>
  <c r="AQ61" i="12"/>
  <c r="AQ55" i="12"/>
  <c r="AQ33" i="21"/>
  <c r="AQ38" i="21" s="1"/>
  <c r="AQ42" i="21" s="1"/>
  <c r="G46" i="22"/>
  <c r="AQ23" i="12"/>
  <c r="G67" i="12" l="1"/>
  <c r="AQ13" i="21"/>
  <c r="AQ12" i="12"/>
  <c r="AQ40" i="19"/>
  <c r="AO40" i="19"/>
  <c r="AM40" i="19"/>
  <c r="AK40" i="19"/>
  <c r="AI40" i="19"/>
  <c r="AO30" i="19"/>
  <c r="AO33" i="19" s="1"/>
  <c r="AO37" i="19" s="1"/>
  <c r="AM30" i="19"/>
  <c r="AM33" i="19" s="1"/>
  <c r="AK30" i="19"/>
  <c r="AI30" i="19"/>
  <c r="AO19" i="19"/>
  <c r="AO23" i="19" s="1"/>
  <c r="AM19" i="19"/>
  <c r="AM23" i="19" s="1"/>
  <c r="AK19" i="19"/>
  <c r="AK23" i="19" s="1"/>
  <c r="AI19" i="19"/>
  <c r="AI23" i="19" s="1"/>
  <c r="AQ19" i="19" l="1"/>
  <c r="AQ23" i="19" s="1"/>
  <c r="AQ30" i="19"/>
  <c r="AQ33" i="19" s="1"/>
  <c r="AQ37" i="19" s="1"/>
  <c r="AM37" i="19"/>
  <c r="AM12" i="19" s="1"/>
  <c r="G44" i="19" s="1"/>
  <c r="AI33" i="19"/>
  <c r="AI37" i="19" s="1"/>
  <c r="AO12" i="19"/>
  <c r="G45" i="19" s="1"/>
  <c r="AK33" i="19"/>
  <c r="AK37" i="19" s="1"/>
  <c r="AK12" i="19" l="1"/>
  <c r="G43" i="19" s="1"/>
  <c r="AI12" i="19"/>
  <c r="AQ12" i="19" l="1"/>
  <c r="G42" i="19"/>
  <c r="G46" i="19" s="1"/>
  <c r="I40" i="19" l="1"/>
  <c r="I37" i="19"/>
  <c r="I33" i="19"/>
  <c r="I30" i="19"/>
  <c r="I19" i="19"/>
  <c r="E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8" authorId="0" shapeId="0" xr:uid="{00000000-0006-0000-0000-000001000000}">
      <text>
        <r>
          <rPr>
            <sz val="9"/>
            <color indexed="81"/>
            <rFont val="Tahoma"/>
            <family val="2"/>
          </rPr>
          <t xml:space="preserve">definir la perspectiva que hace referencia de acuerdo al plan estratégico vigente
</t>
        </r>
      </text>
    </comment>
    <comment ref="E9" authorId="1" shapeId="0" xr:uid="{00000000-0006-0000-00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1" shapeId="0" xr:uid="{00000000-0006-0000-00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1" shapeId="0" xr:uid="{00000000-0006-0000-00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1" shapeId="0" xr:uid="{00000000-0006-0000-00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2" shapeId="0" xr:uid="{00000000-0006-0000-00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1" shapeId="0" xr:uid="{00000000-0006-0000-00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1" shapeId="0" xr:uid="{00000000-0006-0000-0000-000008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0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1" shapeId="0" xr:uid="{00000000-0006-0000-00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1" shapeId="0" xr:uid="{00000000-0006-0000-00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1" shapeId="0" xr:uid="{00000000-0006-0000-00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2" shapeId="0" xr:uid="{00000000-0006-0000-0000-00000D000000}">
      <text>
        <r>
          <rPr>
            <b/>
            <sz val="8"/>
            <color indexed="81"/>
            <rFont val="Tahoma"/>
            <family val="2"/>
          </rPr>
          <t>Asistente Planeación:</t>
        </r>
        <r>
          <rPr>
            <sz val="8"/>
            <color indexed="81"/>
            <rFont val="Tahoma"/>
            <family val="2"/>
          </rPr>
          <t xml:space="preserve">
</t>
        </r>
      </text>
    </comment>
    <comment ref="Q9" authorId="1" shapeId="0" xr:uid="{00000000-0006-0000-00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1" shapeId="0" xr:uid="{3E6262B9-9104-451F-8453-503819642F8E}">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E11" authorId="3" shapeId="0" xr:uid="{00000000-0006-0000-0000-00000F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42F787DA-048B-470D-83F1-C5CCE39717C2}">
      <text>
        <r>
          <rPr>
            <sz val="9"/>
            <color indexed="81"/>
            <rFont val="Tahoma"/>
            <family val="2"/>
          </rPr>
          <t xml:space="preserve">definir la perspectiva que hace referencia de acuerdo al plan estratégico vigente
</t>
        </r>
      </text>
    </comment>
    <comment ref="E10" authorId="1" shapeId="0" xr:uid="{C6553778-5959-4308-8F94-57E23496BF16}">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DB8D9477-BEA8-4989-A5FB-F4A28F16DAE2}">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D6D60C93-D657-4013-83E6-6191C24C2DC1}">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116F0369-0295-414A-AB8A-21BD3D21D2C9}">
      <text>
        <r>
          <rPr>
            <b/>
            <sz val="9"/>
            <color indexed="81"/>
            <rFont val="Tahoma"/>
            <family val="2"/>
          </rPr>
          <t>Así siente Planeación:</t>
        </r>
        <r>
          <rPr>
            <sz val="9"/>
            <color indexed="81"/>
            <rFont val="Tahoma"/>
            <family val="2"/>
          </rPr>
          <t xml:space="preserve">
Describir las etapas y actividades del proyecto. Y definir los tiempos de ejecución.</t>
        </r>
      </text>
    </comment>
    <comment ref="I10" authorId="2" shapeId="0" xr:uid="{133ADEE3-F525-4B62-B2F2-BEA97AD85E46}">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A19EE015-FB92-45B0-A4C4-4ECD3DCC90DD}">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2AE03035-B648-4EEF-80E5-34C6745FF2E8}">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B7789F87-B628-4378-B3C1-AFD098A782D5}">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73172109-4B1B-46C9-8786-66FA4B86B468}">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D34D3F29-F9C3-43F6-B8B7-819CB1E5C244}">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E9FD488F-99EF-4272-AF7A-60F206884F7E}">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D792B987-3F2F-41EF-BCB2-C06749A5514E}">
      <text>
        <r>
          <rPr>
            <b/>
            <sz val="8"/>
            <color indexed="81"/>
            <rFont val="Tahoma"/>
            <family val="2"/>
          </rPr>
          <t>Asistente Planeación:</t>
        </r>
        <r>
          <rPr>
            <sz val="8"/>
            <color indexed="81"/>
            <rFont val="Tahoma"/>
            <family val="2"/>
          </rPr>
          <t xml:space="preserve">
</t>
        </r>
      </text>
    </comment>
    <comment ref="Q10" authorId="1" shapeId="0" xr:uid="{3CFB9F6F-67F0-4D89-B141-3C624AE4E5F1}">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B6CFB3BF-B4DF-42C0-A188-9EAE7A391D12}">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B177155B-0F84-4966-9FD0-A5C37830EF41}">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CADA84D6-34FD-4F54-9E50-A1BD6D9E0387}">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D4D71551-6554-409E-9F6F-623275E0C820}">
      <text>
        <r>
          <rPr>
            <sz val="9"/>
            <color indexed="81"/>
            <rFont val="Tahoma"/>
            <family val="2"/>
          </rPr>
          <t xml:space="preserve">definir la perspectiva que hace referencia de acuerdo al plan estratégico vigente
</t>
        </r>
      </text>
    </comment>
    <comment ref="E10" authorId="1" shapeId="0" xr:uid="{2C738259-9348-444B-A6F8-6403A8A2FDEB}">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5116690E-2F42-403E-A8D4-5E89C168D8CF}">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F069BFA6-5A62-4F07-BF95-C7FD417FFFF3}">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B0ED8BFD-9C20-409C-84A4-09C8C5811B13}">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10" authorId="2" shapeId="0" xr:uid="{9554A5C5-FE43-438A-9A22-1E8769D1063D}">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C7424DF7-BEBB-4A87-B79F-B64DE25957FF}">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3DA86510-304B-4920-A18A-84B9B0064A97}">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88F049F4-7E61-4623-B95A-88A3B07FC80B}">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2D379518-46EC-47BC-8F85-7619923467F3}">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6F8119A5-D1BD-4323-819F-1624EC51C58B}">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6EED9D3F-B7C1-4784-B8ED-89F793CED754}">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3ACB5623-2E7F-457F-83A0-3E80C8C1DF3A}">
      <text>
        <r>
          <rPr>
            <b/>
            <sz val="8"/>
            <color indexed="81"/>
            <rFont val="Tahoma"/>
            <family val="2"/>
          </rPr>
          <t>Asistente Planeación:</t>
        </r>
        <r>
          <rPr>
            <sz val="8"/>
            <color indexed="81"/>
            <rFont val="Tahoma"/>
            <family val="2"/>
          </rPr>
          <t xml:space="preserve">
</t>
        </r>
      </text>
    </comment>
    <comment ref="Q10" authorId="1" shapeId="0" xr:uid="{CA37EBDF-7F15-4C1E-BCB7-B56AC59D5518}">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1CD0471C-3C6B-44EE-8B8B-372F962BF6A3}">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1D649EED-8B94-4FBA-AB65-178F0F9315B1}">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FF77FFB2-03A7-4E75-BF2A-1BA6B8C5101E}">
      <text>
        <r>
          <rPr>
            <b/>
            <sz val="9"/>
            <color indexed="81"/>
            <rFont val="Tahoma"/>
            <family val="2"/>
          </rPr>
          <t xml:space="preserve">Asistente de Planeación: 
</t>
        </r>
        <r>
          <rPr>
            <sz val="9"/>
            <color indexed="81"/>
            <rFont val="Tahoma"/>
            <family val="2"/>
          </rPr>
          <t xml:space="preserve">Diligenciar en esta casilla la perspectiva que pertene del proyecto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930585FB-6518-43B8-9974-AD654509559D}">
      <text>
        <r>
          <rPr>
            <sz val="9"/>
            <color indexed="81"/>
            <rFont val="Tahoma"/>
            <family val="2"/>
          </rPr>
          <t xml:space="preserve">definir la perspectiva que hace referencia de acuerdo al plan estratégico vigente
</t>
        </r>
      </text>
    </comment>
    <comment ref="E10" authorId="1" shapeId="0" xr:uid="{523B2B4A-A841-41FA-9643-FCBCEE6F08B1}">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1B23AFF4-B738-4E0E-A983-B34756D03C64}">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B4587CFC-7D0F-4FA7-A740-4781E67C3866}">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BA61499F-563D-49FA-BAA5-3D2DFC1AD217}">
      <text>
        <r>
          <rPr>
            <b/>
            <sz val="9"/>
            <color indexed="81"/>
            <rFont val="Tahoma"/>
            <family val="2"/>
          </rPr>
          <t>Así siente Planeación:</t>
        </r>
        <r>
          <rPr>
            <sz val="9"/>
            <color indexed="81"/>
            <rFont val="Tahoma"/>
            <family val="2"/>
          </rPr>
          <t xml:space="preserve">
Describir las etapas y actividades del proyecto. Y definir los tiempos de ejecución.</t>
        </r>
      </text>
    </comment>
    <comment ref="I10" authorId="2" shapeId="0" xr:uid="{74C917BC-E1FC-4470-A26A-B0EC576052AE}">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35844C2B-08DD-4A2E-AD6B-290FC3E66491}">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0748563A-CBC1-42E9-A924-9C05427DD1B1}">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10" authorId="3" shapeId="0" xr:uid="{57F2FF3A-88A0-43CE-900F-CF5B4257F81A}">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61B6B6C4-04DB-40E5-A22E-91DE82C4B500}">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8F88C65B-1C83-47B3-A55A-81AD1F0BEC94}">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8DFD3114-86D5-41C9-881D-5369C6C5B496}">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B6023A9B-803F-4C52-872E-0BE1A25B30B6}">
      <text>
        <r>
          <rPr>
            <b/>
            <sz val="8"/>
            <color indexed="81"/>
            <rFont val="Tahoma"/>
            <family val="2"/>
          </rPr>
          <t>Asistente Planeación:</t>
        </r>
        <r>
          <rPr>
            <sz val="8"/>
            <color indexed="81"/>
            <rFont val="Tahoma"/>
            <family val="2"/>
          </rPr>
          <t xml:space="preserve">
</t>
        </r>
      </text>
    </comment>
    <comment ref="Q10" authorId="1" shapeId="0" xr:uid="{B0634281-B43D-4465-879A-7A9A9C56EDA5}">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52D36383-921F-4241-80D0-B624D6ABC3F1}">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BDA514B9-0F7E-4F03-8F38-C21E85088A5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47A44B80-E812-4D27-B012-0936F2ACED0F}">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8" authorId="0" shapeId="0" xr:uid="{00000000-0006-0000-0300-000001000000}">
      <text>
        <r>
          <rPr>
            <sz val="9"/>
            <color indexed="81"/>
            <rFont val="Tahoma"/>
            <family val="2"/>
          </rPr>
          <t xml:space="preserve">definir la perspectiva que hace referencia de acuerdo al plan estratégico vigente
</t>
        </r>
      </text>
    </comment>
    <comment ref="E9" authorId="1" shapeId="0" xr:uid="{00000000-0006-0000-03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1" shapeId="0" xr:uid="{00000000-0006-0000-03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1" shapeId="0" xr:uid="{00000000-0006-0000-03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1" shapeId="0" xr:uid="{00000000-0006-0000-03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2" shapeId="0" xr:uid="{00000000-0006-0000-03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1" shapeId="0" xr:uid="{00000000-0006-0000-03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1" shapeId="0" xr:uid="{00000000-0006-0000-0300-000008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3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1" shapeId="0" xr:uid="{00000000-0006-0000-03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1" shapeId="0" xr:uid="{00000000-0006-0000-03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1" shapeId="0" xr:uid="{00000000-0006-0000-03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2" shapeId="0" xr:uid="{00000000-0006-0000-0300-00000D000000}">
      <text>
        <r>
          <rPr>
            <b/>
            <sz val="8"/>
            <color indexed="81"/>
            <rFont val="Tahoma"/>
            <family val="2"/>
          </rPr>
          <t>Asistente Planeación:</t>
        </r>
        <r>
          <rPr>
            <sz val="8"/>
            <color indexed="81"/>
            <rFont val="Tahoma"/>
            <family val="2"/>
          </rPr>
          <t xml:space="preserve">
</t>
        </r>
      </text>
    </comment>
    <comment ref="Q9" authorId="1" shapeId="0" xr:uid="{00000000-0006-0000-03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1" shapeId="0" xr:uid="{14E3442E-9341-4810-B8B9-114FA11206DA}">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E11" authorId="3" shapeId="0" xr:uid="{00000000-0006-0000-0300-00000F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00000000-0006-0000-0400-000001000000}">
      <text>
        <r>
          <rPr>
            <sz val="9"/>
            <color indexed="81"/>
            <rFont val="Tahoma"/>
            <family val="2"/>
          </rPr>
          <t xml:space="preserve">definir la perspectiva que hace referencia de acuerdo al plan estratégico vigente
</t>
        </r>
      </text>
    </comment>
    <comment ref="E10" authorId="1" shapeId="0" xr:uid="{00000000-0006-0000-04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00000000-0006-0000-04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00000000-0006-0000-04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00000000-0006-0000-04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10" authorId="2" shapeId="0" xr:uid="{00000000-0006-0000-0400-000006000000}">
      <text>
        <r>
          <rPr>
            <b/>
            <sz val="8"/>
            <color indexed="81"/>
            <rFont val="Tahoma"/>
            <family val="2"/>
          </rPr>
          <t>Asistente de Planeación:</t>
        </r>
        <r>
          <rPr>
            <sz val="8"/>
            <color indexed="81"/>
            <rFont val="Tahoma"/>
            <family val="2"/>
          </rPr>
          <t xml:space="preserve">
Ponderó cada una de las actividades de acuerdo a su importancia. 
La sumatoria de las actividades deben ser igual al 100%</t>
        </r>
      </text>
    </comment>
    <comment ref="J10" authorId="1" shapeId="0" xr:uid="{00000000-0006-0000-04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00000000-0006-0000-0400-000008000000}">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00000000-0006-0000-04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00000000-0006-0000-04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00000000-0006-0000-0400-00000B000000}">
      <text>
        <r>
          <rPr>
            <b/>
            <sz val="8"/>
            <color indexed="81"/>
            <rFont val="Tahoma"/>
            <family val="2"/>
          </rPr>
          <t>Asistente Planeación:</t>
        </r>
        <r>
          <rPr>
            <sz val="8"/>
            <color indexed="81"/>
            <rFont val="Tahoma"/>
            <family val="2"/>
          </rPr>
          <t xml:space="preserve">
Definir en esta  que areas o direcciones interactúan en el  proyecto. 
Si no interactúan ningún proceso colocar NA (No Aplica)</t>
        </r>
      </text>
    </comment>
    <comment ref="O10" authorId="1" shapeId="0" xr:uid="{00000000-0006-0000-04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00000000-0006-0000-0400-00000D000000}">
      <text>
        <r>
          <rPr>
            <b/>
            <sz val="8"/>
            <color indexed="81"/>
            <rFont val="Tahoma"/>
            <family val="2"/>
          </rPr>
          <t>Asistente Planeación:</t>
        </r>
        <r>
          <rPr>
            <sz val="8"/>
            <color indexed="81"/>
            <rFont val="Tahoma"/>
            <family val="2"/>
          </rPr>
          <t xml:space="preserve">
</t>
        </r>
      </text>
    </comment>
    <comment ref="Q10" authorId="1" shapeId="0" xr:uid="{00000000-0006-0000-04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D667ABEB-E84C-40B4-A8A8-2AB4DBA8874B}">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00000000-0006-0000-0400-000010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00000000-0006-0000-0400-000011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jgutierrez</author>
    <author>Victor Julian Rivera Ocampo</author>
    <author>jorge</author>
    <author>Jorge Gutierrez</author>
  </authors>
  <commentList>
    <comment ref="A7" authorId="0" shapeId="0" xr:uid="{00000000-0006-0000-0500-000001000000}">
      <text>
        <r>
          <rPr>
            <b/>
            <sz val="8"/>
            <color indexed="81"/>
            <rFont val="Tahoma"/>
            <family val="2"/>
          </rPr>
          <t>Gutiérrez:</t>
        </r>
        <r>
          <rPr>
            <sz val="8"/>
            <color indexed="81"/>
            <rFont val="Tahoma"/>
            <family val="2"/>
          </rPr>
          <t xml:space="preserve">
Definir a la perspectiva  que hace referencia de acuerdo al Plan Estratégico.</t>
        </r>
      </text>
    </comment>
    <comment ref="A8" authorId="1" shapeId="0" xr:uid="{00000000-0006-0000-0500-000002000000}">
      <text>
        <r>
          <rPr>
            <sz val="9"/>
            <color indexed="81"/>
            <rFont val="Tahoma"/>
            <family val="2"/>
          </rPr>
          <t xml:space="preserve">definir la perspectiva que hace referencia de acuerdo al plan estratégico vigente
</t>
        </r>
      </text>
    </comment>
    <comment ref="E9" authorId="2" shapeId="0" xr:uid="{00000000-0006-0000-0500-000003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2" shapeId="0" xr:uid="{00000000-0006-0000-0500-000004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2" shapeId="0" xr:uid="{00000000-0006-0000-0500-000005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2" shapeId="0" xr:uid="{00000000-0006-0000-0500-000006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0" shapeId="0" xr:uid="{00000000-0006-0000-0500-000007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2" shapeId="0" xr:uid="{00000000-0006-0000-0500-000008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2" shapeId="0" xr:uid="{00000000-0006-0000-0500-000009000000}">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500-00000A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2" shapeId="0" xr:uid="{00000000-0006-0000-0500-00000B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2" shapeId="0" xr:uid="{00000000-0006-0000-0500-00000C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2" shapeId="0" xr:uid="{00000000-0006-0000-0500-00000D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0" shapeId="0" xr:uid="{00000000-0006-0000-0500-00000E000000}">
      <text>
        <r>
          <rPr>
            <b/>
            <sz val="8"/>
            <color indexed="81"/>
            <rFont val="Tahoma"/>
            <family val="2"/>
          </rPr>
          <t>Asistente Planeación:</t>
        </r>
        <r>
          <rPr>
            <sz val="8"/>
            <color indexed="81"/>
            <rFont val="Tahoma"/>
            <family val="2"/>
          </rPr>
          <t xml:space="preserve">
</t>
        </r>
      </text>
    </comment>
    <comment ref="Q9" authorId="2" shapeId="0" xr:uid="{00000000-0006-0000-0500-00000F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2" shapeId="0" xr:uid="{04920169-6189-4493-A223-1E12414267D8}">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9" authorId="0" shapeId="0" xr:uid="{00000000-0006-0000-0500-000011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1" authorId="3" shapeId="0" xr:uid="{00000000-0006-0000-0500-000012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8" authorId="0" shapeId="0" xr:uid="{00000000-0006-0000-0600-000001000000}">
      <text>
        <r>
          <rPr>
            <sz val="9"/>
            <color indexed="81"/>
            <rFont val="Tahoma"/>
            <family val="2"/>
          </rPr>
          <t xml:space="preserve">definir la perspectiva que hace referencia de acuerdo al plan estratégico vigente
</t>
        </r>
      </text>
    </comment>
    <comment ref="E9" authorId="1" shapeId="0" xr:uid="{00000000-0006-0000-06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9" authorId="1" shapeId="0" xr:uid="{00000000-0006-0000-06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9" authorId="1" shapeId="0" xr:uid="{00000000-0006-0000-06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9" authorId="1" shapeId="0" xr:uid="{00000000-0006-0000-06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9" authorId="2" shapeId="0" xr:uid="{00000000-0006-0000-06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9" authorId="1" shapeId="0" xr:uid="{00000000-0006-0000-06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9" authorId="1" shapeId="0" xr:uid="{00000000-0006-0000-0600-000008000000}">
      <text>
        <r>
          <rPr>
            <b/>
            <sz val="8"/>
            <color indexed="81"/>
            <rFont val="Tahoma"/>
            <family val="2"/>
          </rPr>
          <t>Asientes Planeación:</t>
        </r>
        <r>
          <rPr>
            <sz val="8"/>
            <color indexed="81"/>
            <rFont val="Tahoma"/>
            <family val="2"/>
          </rPr>
          <t xml:space="preserve">
Determinar la unidad de medida del proyecto bien sea en cantidad o porcentaje de avance, de acuerdo a su complejidad </t>
        </r>
      </text>
    </comment>
    <comment ref="L9" authorId="3" shapeId="0" xr:uid="{00000000-0006-0000-06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9" authorId="1" shapeId="0" xr:uid="{00000000-0006-0000-06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9" authorId="1" shapeId="0" xr:uid="{00000000-0006-0000-06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9" authorId="1" shapeId="0" xr:uid="{00000000-0006-0000-06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9" authorId="2" shapeId="0" xr:uid="{00000000-0006-0000-0600-00000D000000}">
      <text>
        <r>
          <rPr>
            <b/>
            <sz val="8"/>
            <color indexed="81"/>
            <rFont val="Tahoma"/>
            <family val="2"/>
          </rPr>
          <t>Asistente Planeación:</t>
        </r>
        <r>
          <rPr>
            <sz val="8"/>
            <color indexed="81"/>
            <rFont val="Tahoma"/>
            <family val="2"/>
          </rPr>
          <t xml:space="preserve">
</t>
        </r>
      </text>
    </comment>
    <comment ref="Q9" authorId="1" shapeId="0" xr:uid="{00000000-0006-0000-06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9" authorId="1" shapeId="0" xr:uid="{00000000-0006-0000-0600-00000F000000}">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9" authorId="2" shapeId="0" xr:uid="{00000000-0006-0000-0600-000010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1" authorId="3" shapeId="0" xr:uid="{00000000-0006-0000-0600-000011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Victor Julian Rivera Ocampo</author>
    <author>jorge</author>
    <author>jgutierrez</author>
    <author>Jorge Gutierrez</author>
  </authors>
  <commentList>
    <comment ref="A9" authorId="0" shapeId="0" xr:uid="{00000000-0006-0000-0800-000001000000}">
      <text>
        <r>
          <rPr>
            <sz val="9"/>
            <color indexed="81"/>
            <rFont val="Tahoma"/>
            <family val="2"/>
          </rPr>
          <t xml:space="preserve">definir la perspectiva que hace referencia de acuerdo al plan estratégico vigente
</t>
        </r>
      </text>
    </comment>
    <comment ref="E10" authorId="1" shapeId="0" xr:uid="{00000000-0006-0000-0800-000002000000}">
      <text>
        <r>
          <rPr>
            <b/>
            <sz val="8"/>
            <color indexed="81"/>
            <rFont val="Tahoma"/>
            <family val="2"/>
          </rPr>
          <t>Asistente Planeación:</t>
        </r>
        <r>
          <rPr>
            <sz val="8"/>
            <color indexed="81"/>
            <rFont val="Tahoma"/>
            <family val="2"/>
          </rPr>
          <t xml:space="preserve">
Ponderar cada uno de los proyectos, programas de acuerdo a su importancia dentro del proyecto del área,  de anotar que la sumatoria debe ser del  igual al 100%</t>
        </r>
      </text>
    </comment>
    <comment ref="F10" authorId="1" shapeId="0" xr:uid="{00000000-0006-0000-0800-000003000000}">
      <text>
        <r>
          <rPr>
            <b/>
            <sz val="8"/>
            <color indexed="81"/>
            <rFont val="Tahoma"/>
            <family val="2"/>
          </rPr>
          <t>Asistente Planeación:</t>
        </r>
        <r>
          <rPr>
            <sz val="8"/>
            <color indexed="81"/>
            <rFont val="Tahoma"/>
            <family val="2"/>
          </rPr>
          <t xml:space="preserve">
Describir  el proyecto a realizar de acuerdo a lo materializado en el Plan de Acción General. </t>
        </r>
      </text>
    </comment>
    <comment ref="G10" authorId="1" shapeId="0" xr:uid="{00000000-0006-0000-0800-000004000000}">
      <text>
        <r>
          <rPr>
            <b/>
            <sz val="8"/>
            <color indexed="81"/>
            <rFont val="Tahoma"/>
            <family val="2"/>
          </rPr>
          <t>Asistente Planeación:</t>
        </r>
        <r>
          <rPr>
            <sz val="8"/>
            <color indexed="81"/>
            <rFont val="Tahoma"/>
            <family val="2"/>
          </rPr>
          <t xml:space="preserve">
describir en forma clara y concisa el objetivo del proyecto a realizar</t>
        </r>
      </text>
    </comment>
    <comment ref="H10" authorId="1" shapeId="0" xr:uid="{00000000-0006-0000-0800-000005000000}">
      <text>
        <r>
          <rPr>
            <b/>
            <sz val="9"/>
            <color indexed="81"/>
            <rFont val="Tahoma"/>
            <family val="2"/>
          </rPr>
          <t>Asistente Planeación:</t>
        </r>
        <r>
          <rPr>
            <sz val="9"/>
            <color indexed="81"/>
            <rFont val="Tahoma"/>
            <family val="2"/>
          </rPr>
          <t xml:space="preserve">
Describir las etapas y actividades del proyecto. Y definir los tiempos de ejecución.</t>
        </r>
      </text>
    </comment>
    <comment ref="I10" authorId="2" shapeId="0" xr:uid="{00000000-0006-0000-0800-000006000000}">
      <text>
        <r>
          <rPr>
            <b/>
            <sz val="8"/>
            <color indexed="81"/>
            <rFont val="Tahoma"/>
            <family val="2"/>
          </rPr>
          <t>Asistente de Planeación:</t>
        </r>
        <r>
          <rPr>
            <sz val="8"/>
            <color indexed="81"/>
            <rFont val="Tahoma"/>
            <family val="2"/>
          </rPr>
          <t xml:space="preserve">
Pondera cada una de las actividades de acuerdo a su importancia. 
La sumatoria de las actividades deben ser igual al 100%</t>
        </r>
      </text>
    </comment>
    <comment ref="J10" authorId="1" shapeId="0" xr:uid="{00000000-0006-0000-0800-000007000000}">
      <text>
        <r>
          <rPr>
            <b/>
            <sz val="8"/>
            <color indexed="81"/>
            <rFont val="Tahoma"/>
            <family val="2"/>
          </rPr>
          <t>Asistente Planeación:</t>
        </r>
        <r>
          <rPr>
            <sz val="8"/>
            <color indexed="81"/>
            <rFont val="Tahoma"/>
            <family val="2"/>
          </rPr>
          <t xml:space="preserve">
Describir en esta casilla  el producto esperado del proyecto, este puede referirse a un documento , una herramienta  de trabajo, producto final.</t>
        </r>
      </text>
    </comment>
    <comment ref="K10" authorId="1" shapeId="0" xr:uid="{00000000-0006-0000-0800-000008000000}">
      <text>
        <r>
          <rPr>
            <b/>
            <sz val="8"/>
            <color indexed="81"/>
            <rFont val="Tahoma"/>
            <family val="2"/>
          </rPr>
          <t>Asietntes Planeación:</t>
        </r>
        <r>
          <rPr>
            <sz val="8"/>
            <color indexed="81"/>
            <rFont val="Tahoma"/>
            <family val="2"/>
          </rPr>
          <t xml:space="preserve">
Determinar la unidad de medida del proyecto bien sea en cantidad o porcentaje de avance, de acuerdo a su complejidad </t>
        </r>
      </text>
    </comment>
    <comment ref="L10" authorId="3" shapeId="0" xr:uid="{00000000-0006-0000-0800-000009000000}">
      <text>
        <r>
          <rPr>
            <b/>
            <sz val="9"/>
            <color indexed="81"/>
            <rFont val="Tahoma"/>
            <family val="2"/>
          </rPr>
          <t xml:space="preserve">Indicador:
</t>
        </r>
        <r>
          <rPr>
            <sz val="9"/>
            <color indexed="81"/>
            <rFont val="Tahoma"/>
            <family val="2"/>
          </rPr>
          <t xml:space="preserve">Describir en esta casilla el indicador  por medí del cual se realizará el control. </t>
        </r>
        <r>
          <rPr>
            <sz val="9"/>
            <color indexed="81"/>
            <rFont val="Tahoma"/>
            <family val="2"/>
          </rPr>
          <t xml:space="preserve">
</t>
        </r>
      </text>
    </comment>
    <comment ref="M10" authorId="1" shapeId="0" xr:uid="{00000000-0006-0000-0800-00000A000000}">
      <text>
        <r>
          <rPr>
            <b/>
            <sz val="8"/>
            <color indexed="81"/>
            <rFont val="Tahoma"/>
            <family val="2"/>
          </rPr>
          <t>Asistente Planeación:</t>
        </r>
        <r>
          <rPr>
            <sz val="8"/>
            <color indexed="81"/>
            <rFont val="Tahoma"/>
            <family val="2"/>
          </rPr>
          <t xml:space="preserve">
Describir el procesos y/o líder responsable de ejecutar el proyecto. </t>
        </r>
      </text>
    </comment>
    <comment ref="N10" authorId="1" shapeId="0" xr:uid="{00000000-0006-0000-0800-00000B000000}">
      <text>
        <r>
          <rPr>
            <b/>
            <sz val="8"/>
            <color indexed="81"/>
            <rFont val="Tahoma"/>
            <family val="2"/>
          </rPr>
          <t>Asistente Planeación:</t>
        </r>
        <r>
          <rPr>
            <sz val="8"/>
            <color indexed="81"/>
            <rFont val="Tahoma"/>
            <family val="2"/>
          </rPr>
          <t xml:space="preserve">
Definir en esta  que áreas o direcciones interactúan en el  proyecto. 
Si no interactúan ningún proceso colocar NA (No Aplica)</t>
        </r>
      </text>
    </comment>
    <comment ref="O10" authorId="1" shapeId="0" xr:uid="{00000000-0006-0000-0800-00000C000000}">
      <text>
        <r>
          <rPr>
            <b/>
            <sz val="8"/>
            <color indexed="81"/>
            <rFont val="Tahoma"/>
            <family val="2"/>
          </rPr>
          <t>Asistente Planeación:</t>
        </r>
        <r>
          <rPr>
            <sz val="8"/>
            <color indexed="81"/>
            <rFont val="Tahoma"/>
            <family val="2"/>
          </rPr>
          <t xml:space="preserve">
Designar el valor del proyecto de acuerdo  presupuesto asignado a la dirección </t>
        </r>
      </text>
    </comment>
    <comment ref="P10" authorId="2" shapeId="0" xr:uid="{00000000-0006-0000-0800-00000D000000}">
      <text>
        <r>
          <rPr>
            <b/>
            <sz val="8"/>
            <color indexed="81"/>
            <rFont val="Tahoma"/>
            <family val="2"/>
          </rPr>
          <t>Asistente Planeación:</t>
        </r>
        <r>
          <rPr>
            <sz val="8"/>
            <color indexed="81"/>
            <rFont val="Tahoma"/>
            <family val="2"/>
          </rPr>
          <t xml:space="preserve">
</t>
        </r>
      </text>
    </comment>
    <comment ref="Q10" authorId="1" shapeId="0" xr:uid="{00000000-0006-0000-0800-00000E000000}">
      <text>
        <r>
          <rPr>
            <b/>
            <sz val="8"/>
            <color indexed="81"/>
            <rFont val="Tahoma"/>
            <family val="2"/>
          </rPr>
          <t>Asiente Planeación:</t>
        </r>
        <r>
          <rPr>
            <sz val="8"/>
            <color indexed="81"/>
            <rFont val="Tahoma"/>
            <family val="2"/>
          </rPr>
          <t xml:space="preserve">
determinar la Fecha de Inicio y de terminación  del Proyecto. . </t>
        </r>
      </text>
    </comment>
    <comment ref="S10" authorId="1" shapeId="0" xr:uid="{00000000-0006-0000-0800-00000F000000}">
      <text>
        <r>
          <rPr>
            <b/>
            <sz val="8"/>
            <color indexed="81"/>
            <rFont val="Tahoma"/>
            <family val="2"/>
          </rPr>
          <t>Asiente Planeación</t>
        </r>
        <r>
          <rPr>
            <sz val="8"/>
            <color indexed="81"/>
            <rFont val="Tahoma"/>
            <family val="2"/>
          </rPr>
          <t xml:space="preserve">
Una vez definida las etapa y actividades del proyecto planificar su tiempo de ejecución.</t>
        </r>
      </text>
    </comment>
    <comment ref="AI10" authorId="2" shapeId="0" xr:uid="{00000000-0006-0000-0800-000010000000}">
      <text>
        <r>
          <rPr>
            <b/>
            <sz val="8"/>
            <color indexed="81"/>
            <rFont val="Tahoma"/>
            <family val="2"/>
          </rPr>
          <t>Asistente Planeación:</t>
        </r>
        <r>
          <rPr>
            <sz val="8"/>
            <color indexed="81"/>
            <rFont val="Tahoma"/>
            <family val="2"/>
          </rPr>
          <t xml:space="preserve">
este cuadro el diligenciado cuando se realizar los seguimiento y control del plan. 
Mide el avance del proyecto en forma porcentual</t>
        </r>
      </text>
    </comment>
    <comment ref="E12" authorId="3" shapeId="0" xr:uid="{00000000-0006-0000-0800-000011000000}">
      <text>
        <r>
          <rPr>
            <b/>
            <sz val="9"/>
            <color indexed="81"/>
            <rFont val="Tahoma"/>
            <family val="2"/>
          </rPr>
          <t xml:space="preserve">Asistente de Planeación: 
</t>
        </r>
        <r>
          <rPr>
            <sz val="9"/>
            <color indexed="81"/>
            <rFont val="Tahoma"/>
            <family val="2"/>
          </rPr>
          <t xml:space="preserve">Diligenciar en esta casilla la perspectiva que pertenece del proyecto
</t>
        </r>
      </text>
    </comment>
  </commentList>
</comments>
</file>

<file path=xl/sharedStrings.xml><?xml version="1.0" encoding="utf-8"?>
<sst xmlns="http://schemas.openxmlformats.org/spreadsheetml/2006/main" count="1659" uniqueCount="663">
  <si>
    <t>PERSPECTIVA</t>
  </si>
  <si>
    <t>EJECUCIÓN</t>
  </si>
  <si>
    <t xml:space="preserve">SEGUIMIENTO </t>
  </si>
  <si>
    <t>PONDERACIÒN  CADA PROYECTO</t>
  </si>
  <si>
    <t>PROYECTO PARA MATERIALIZAR EL PLAN DE ACCIÓN</t>
  </si>
  <si>
    <t>OBJETIVOS ESPECÍFICOS DEL PLAN O PROYECTO</t>
  </si>
  <si>
    <t>DESCRIBIR LAS ACTIVIDADES A REALIZAR</t>
  </si>
  <si>
    <t>% Pond.</t>
  </si>
  <si>
    <t xml:space="preserve">PRODUCTOS  ESPERADOS </t>
  </si>
  <si>
    <t xml:space="preserve">METAS 
</t>
  </si>
  <si>
    <t>FORMULACIÓN DEL INDICADOR</t>
  </si>
  <si>
    <t>LÍDER RESPONSABLE</t>
  </si>
  <si>
    <t xml:space="preserve"> PROCESOS QUE INTERACTÚAN</t>
  </si>
  <si>
    <t>PRESUPUESTO
ASIGNADO ($)</t>
  </si>
  <si>
    <t>PRESUPUESTO EJECUTADO ($)</t>
  </si>
  <si>
    <t>TIEMPO DE EJECUCIÓN</t>
  </si>
  <si>
    <t>% AVANCE</t>
  </si>
  <si>
    <t>SEGUIMIENTO 1° TRIMESTRE (ENE-MARZ)</t>
  </si>
  <si>
    <t xml:space="preserve">SEGUIMIENTO 2° TRIMESTRE (ABR-JUN) </t>
  </si>
  <si>
    <t xml:space="preserve">SEGUIMIENTO 3° TRIMESTRE (JUL-SEP) </t>
  </si>
  <si>
    <t xml:space="preserve">SEGUIMIENTO 4° TRIMESTRE (OCT-DIC) </t>
  </si>
  <si>
    <t>% ACUM</t>
  </si>
  <si>
    <t>%</t>
  </si>
  <si>
    <t>INICIO</t>
  </si>
  <si>
    <t>FINAL</t>
  </si>
  <si>
    <t>PERESPECTIVA</t>
  </si>
  <si>
    <t>EJECUTADO
1° trimestre</t>
  </si>
  <si>
    <t>EJECUTADO
2° trimestre</t>
  </si>
  <si>
    <t>EJECUTADO
3° trimestre</t>
  </si>
  <si>
    <t>EJECUTADO
4° trimestre</t>
  </si>
  <si>
    <t>Ejecución 2° trimestre (Abr-Jun)</t>
  </si>
  <si>
    <t>Ejecución 3° trimestre (Jul-Sept)</t>
  </si>
  <si>
    <t>Ejecución 4° trimestre (oct-Dic)</t>
  </si>
  <si>
    <t>Total</t>
  </si>
  <si>
    <t>GG100-FT-DES-03</t>
  </si>
  <si>
    <t>Versión 04</t>
  </si>
  <si>
    <t>TEMA ESTRATÉGICO</t>
  </si>
  <si>
    <t>OBJETIVO</t>
  </si>
  <si>
    <t>INICIATIVA ESTRATÉGICA</t>
  </si>
  <si>
    <t>PLAN ESTRATÉGICO 2022-2025</t>
  </si>
  <si>
    <t>Actualizar los riesgos asociados al proceso</t>
  </si>
  <si>
    <t>Actualizar los formatos del proceso</t>
  </si>
  <si>
    <t>Evaluar los indicadores del proceso</t>
  </si>
  <si>
    <t># de riesgos valorados con su respectivo seguimiento</t>
  </si>
  <si>
    <t>enero</t>
  </si>
  <si>
    <t>diciembre</t>
  </si>
  <si>
    <t xml:space="preserve">enero </t>
  </si>
  <si>
    <t>Capacitar al personal de obra en buenas prácticas sociales y ambientales</t>
  </si>
  <si>
    <t>Hacer seguimiento a las respuestas oportunas a las PQRS que ingresen a la Entidad</t>
  </si>
  <si>
    <t xml:space="preserve">Medir la satisfacción a las respuestas de las PQRS </t>
  </si>
  <si>
    <t>Generar y conservar la confianza de los grupos de interés en
Metroplús</t>
  </si>
  <si>
    <t xml:space="preserve">% de cumplimiento del Manual de Gestión Social
</t>
  </si>
  <si>
    <t>#de actas de vecindad previstas/ #de actas de vecindad levantadas</t>
  </si>
  <si>
    <t>#de reuniones realizadas/#de reuniones previstas</t>
  </si>
  <si>
    <t>#de canales de atención habilitados/ # de canales de atención previstos</t>
  </si>
  <si>
    <t>#de personal capacitado/#de personal contratado</t>
  </si>
  <si>
    <t>#de personal de la zona/#de personal contratado</t>
  </si>
  <si>
    <t>#de talleres realizados/ #de talleres previstos</t>
  </si>
  <si>
    <t>#de socializaciones realizadas/ #de socializaciones previstas</t>
  </si>
  <si>
    <t>#de US acompañadas/#de US que requieren acompañamiento</t>
  </si>
  <si>
    <t>#de encuestas realizadas/# de encuestas previstas</t>
  </si>
  <si>
    <t>Socializar los riesgos identificados con los grupos de trabajo</t>
  </si>
  <si>
    <t>Actualización  y seguimiento de la implementación del Manual de Gestión Social</t>
  </si>
  <si>
    <t>Realizar  talleres de sostenibilidad en los diferentes proyectos a ejecutar.</t>
  </si>
  <si>
    <t>Levantar  actas de vecindad y entorno para las actividades constructivas que se requieran</t>
  </si>
  <si>
    <t>Cumplimiento de las estrategias del Manual de Gestión Social (reuniones, talleres, puntos de atención, actas de vecindad, personal capacitado, PQRSD atendidas, entre otros)</t>
  </si>
  <si>
    <t xml:space="preserve">#de PQRSD con respuesta oportuna/ # de PQRSD ingresadas </t>
  </si>
  <si>
    <t xml:space="preserve">Secretaría General, Dirección de Infraestructura, Dirección de Gestión Social </t>
  </si>
  <si>
    <t>Todas las Direcciones de Metroplús</t>
  </si>
  <si>
    <t xml:space="preserve">Dirección de Infraestructura, Coordinación de Comunicaciones, Dirección de Gestión Social </t>
  </si>
  <si>
    <t xml:space="preserve">CRONOGRAMA PLANEACIÓN PROYECTO
</t>
  </si>
  <si>
    <t>CRONOGRAMA PLANEACIÓN PROYECTO
(PARA COMPAÑÍA)</t>
  </si>
  <si>
    <t>Actualizar Plan de Inversiones por Resultados</t>
  </si>
  <si>
    <t xml:space="preserve">Revisión al Plan de Inversiones actual con la diferentes direcciones </t>
  </si>
  <si>
    <t>Estructura del Plan de Inversiones / Implementación</t>
  </si>
  <si>
    <t>Dirección Financiera</t>
  </si>
  <si>
    <t>Todas las Áreas Ejecutoras</t>
  </si>
  <si>
    <t>Análisis de la viabilidad de los proyectos que necesitan financiación</t>
  </si>
  <si>
    <t>Determinar las necesidades financieras de la entidad</t>
  </si>
  <si>
    <t>Identificación de las fuentes de financiación</t>
  </si>
  <si>
    <t>Elaboración de las proyecciones financieras</t>
  </si>
  <si>
    <t>Se elaboraron las proyecciones financiaras reflejadas en el presupuesto aprobado</t>
  </si>
  <si>
    <t>Estructurar  la financiación de los gastos de funcionamiento de la entidad</t>
  </si>
  <si>
    <t>Gestionar la consecución de los recursos necesarios para desarrollar las necesidades de inversión y funcionamiento - Generación de Nuevas fuentes de financiación</t>
  </si>
  <si>
    <t>Definir la línea o líneas de negocios a operar</t>
  </si>
  <si>
    <t>Estructura del Plan de Negocios / Implementación</t>
  </si>
  <si>
    <t xml:space="preserve">Dirección Financiera - Planeación </t>
  </si>
  <si>
    <t>Establecer las necesidades legales, operativas y técnicas para operar las nuevas líneas de negocio</t>
  </si>
  <si>
    <t>Definir la estructura financiera con flujos de caja, de acuerdo a los ingresos generados por la administración de Contratos Interadministrativos.</t>
  </si>
  <si>
    <t>En el flujo de caja se proyectó el ingreso de recursos por la ejecución de los  contratos interadministrativos con los diferentes municipios</t>
  </si>
  <si>
    <t>Formalizar Plan de Optimización y Eficiencias</t>
  </si>
  <si>
    <t>Plan de Optimización Y eficiencias</t>
  </si>
  <si>
    <t>Análisis de necesidades para la operación de la Entidad</t>
  </si>
  <si>
    <t>Estructura del Plan de Optimización / Implementación</t>
  </si>
  <si>
    <t>Determinar las necesidades financieras para el funcionamiento de la entidad</t>
  </si>
  <si>
    <t xml:space="preserve">Identificación de las fuentes de financiación para funcionamiento </t>
  </si>
  <si>
    <t>DIRECCIÓN:</t>
  </si>
  <si>
    <t>GESTIÓN ORGANIZACIONAL</t>
  </si>
  <si>
    <t>SELLO CORPORATIVO</t>
  </si>
  <si>
    <t xml:space="preserve">Estructuración del actuar corporativo con la implementación de los nuevos Estatutos y del Código de Buen
</t>
  </si>
  <si>
    <t>Actualización del mapa de riesgos.</t>
  </si>
  <si>
    <r>
      <t xml:space="preserve"> % cumplimiento de la</t>
    </r>
    <r>
      <rPr>
        <sz val="12"/>
        <color rgb="FFFF0000"/>
        <rFont val="Arial"/>
        <family val="2"/>
      </rPr>
      <t xml:space="preserve"> </t>
    </r>
    <r>
      <rPr>
        <sz val="12"/>
        <rFont val="Arial"/>
        <family val="2"/>
      </rPr>
      <t>política y # riesgos actualizado</t>
    </r>
  </si>
  <si>
    <t>Carlos Arturo Betancur Castaño</t>
  </si>
  <si>
    <r>
      <t>Equipo de planeació</t>
    </r>
    <r>
      <rPr>
        <sz val="12"/>
        <rFont val="Arial"/>
        <family val="2"/>
      </rPr>
      <t>n de la entidad</t>
    </r>
  </si>
  <si>
    <t>Realizar seguimiento según lo establece la política de riesgos de la entidad</t>
  </si>
  <si>
    <t>Realizar los ajustes necesarios para la mitigación de los riesgos de los procesos</t>
  </si>
  <si>
    <t>Generar los informes requeridos para la administración de riesgos del proceso</t>
  </si>
  <si>
    <t>Incrementar la eficiencia de los procesos.</t>
  </si>
  <si>
    <t>Modernización de gestión Documental</t>
  </si>
  <si>
    <t>Verificar y actualizar los procesos, procedimientos y demás documentos dentro de SIG</t>
  </si>
  <si>
    <t>Actualizar la caracterización del proceso</t>
  </si>
  <si>
    <t>Procedimiento actualizado con documentación útil para la entidad</t>
  </si>
  <si>
    <t>% de actualización del proceso # de documentos actualizados</t>
  </si>
  <si>
    <r>
      <t>% de actualizació</t>
    </r>
    <r>
      <rPr>
        <sz val="12"/>
        <color indexed="8"/>
        <rFont val="Arial"/>
        <family val="2"/>
      </rPr>
      <t>n del proceso con ·# de documentos actualizados</t>
    </r>
  </si>
  <si>
    <t>Equipo de planeación de la entidad</t>
  </si>
  <si>
    <t>Actualizar los procedimientos e instructivos</t>
  </si>
  <si>
    <t>Crear nuevos indicadores  de medición del proceso</t>
  </si>
  <si>
    <t>EXCELENCIA ORGANIZACIONAL</t>
  </si>
  <si>
    <t>Plan general de auditorias Seguimiento a planes de mejoramiento.</t>
  </si>
  <si>
    <t>Plan Anual de Auditorías</t>
  </si>
  <si>
    <t>Apoyar y asesorar a la entidad en minimizar los riegos y garantizar el cumplimiento de los requisitos definidos en las normas y los planes establecidos.</t>
  </si>
  <si>
    <t>1. Formular Plan Anual de Auditorías basado en riesgos</t>
  </si>
  <si>
    <t>Plan anual de auditorías formulado</t>
  </si>
  <si>
    <t>Todos los procesos</t>
  </si>
  <si>
    <t>febrero</t>
  </si>
  <si>
    <t>2. Aprobación del Plan Anual de Auditorías</t>
  </si>
  <si>
    <t>Plan anual de auditorías aprobado</t>
  </si>
  <si>
    <t>3. Ejecutar Plan Anual de Auditorías</t>
  </si>
  <si>
    <t>Auditorías ejecutadas</t>
  </si>
  <si>
    <t>número de auditorías ejecutadas/número de auditorías programadas</t>
  </si>
  <si>
    <t>Informes de Ley y otros trabajos</t>
  </si>
  <si>
    <t>Dar cumplimiento a los requerimientos de ley frente a los informes que se deben presentar</t>
  </si>
  <si>
    <t>Elaboración y presentación de informes de ley y de otros trabajos</t>
  </si>
  <si>
    <t>Informe Semestral de Evaluación del Sistema de Control Interno</t>
  </si>
  <si>
    <t>número de informes ejecutados/número de informes programados</t>
  </si>
  <si>
    <t>Informe de Seguimiento al Plan Anticorrupción y de Atención al Ciudadano</t>
  </si>
  <si>
    <t>Informe de seguimiento al mapa de riesgos de corrupción</t>
  </si>
  <si>
    <t>Informe de Austeridad en el Gasto</t>
  </si>
  <si>
    <t>Informe sobre las PQRSD</t>
  </si>
  <si>
    <t>Informe Control Interno Contable</t>
  </si>
  <si>
    <t>Informe SIGEP</t>
  </si>
  <si>
    <t>Registro de Informe de Software Legal - derechos de Autor</t>
  </si>
  <si>
    <t>Informe de seguimiento a las funciones del Comité Conciliación - verificación de acciones de repetición</t>
  </si>
  <si>
    <t>Diligenciamiento del FURAG (Formulario Único de Reporte de Avances de la Gestión)</t>
  </si>
  <si>
    <t>Formulario del FURAG diligenciado</t>
  </si>
  <si>
    <t>marzo</t>
  </si>
  <si>
    <t>junio</t>
  </si>
  <si>
    <t>Informe Avance a los Planes de mejoramiento para los entes de control</t>
  </si>
  <si>
    <t>número de informes de seguimiento ejecutados/número de informes de seguimiento programados</t>
  </si>
  <si>
    <t>Acompañamiento y seguimiento a la Rendición de la Cuenta a la Contraloría General de Medellín (2022)</t>
  </si>
  <si>
    <t xml:space="preserve">Rendición de cuentas ejecutada </t>
  </si>
  <si>
    <t>Enfoque hacia la prevención</t>
  </si>
  <si>
    <t>Campañas para el fortalecimiento de la cultura del control</t>
  </si>
  <si>
    <t>Jornadas y actividades de sensibilización frente a los temas de control interno</t>
  </si>
  <si>
    <t>Funcionarios de Metroplús sensibilizados</t>
  </si>
  <si>
    <t>Jornadas de sensibilización ejecutadas/jornadas de sensibilización programadas</t>
  </si>
  <si>
    <t>TOTAL PLAN DE ACCIÓN</t>
  </si>
  <si>
    <t>Total informes de ley</t>
  </si>
  <si>
    <t xml:space="preserve">BALANCE SOCIAL </t>
  </si>
  <si>
    <t>Profesional Especializada - Coordinadora Oficina de Comunicaciones</t>
  </si>
  <si>
    <t>Gerencia 
Dirección de Infraestructura
 Contratistas de obra e interventoría</t>
  </si>
  <si>
    <t>Actividades de relacionamiento con grupos de interés</t>
  </si>
  <si>
    <t>100% de los proyectos divulgados con los diferentes grupos de interés</t>
  </si>
  <si>
    <t>Proyectos divulgados/ Proyectos estratégicos</t>
  </si>
  <si>
    <t xml:space="preserve">
Dirección de  Infraestructura,  Gestión Social</t>
  </si>
  <si>
    <t>Divulgación de los proyectos estratégicos de la entidad</t>
  </si>
  <si>
    <t>1.Conocimiento y acompañamiento  de los Planes de Movilidad y  Divulgación.</t>
  </si>
  <si>
    <t>Divulgación de los proyectos acorde con las estrategias comunicacionales, el manual de identidad  y la línea discursiva de la entidad.</t>
  </si>
  <si>
    <t>100% de acompañamiento y difusión de proyectos</t>
  </si>
  <si>
    <t>Actividades de acompañamiento realizadas / Actividades proyectadas</t>
  </si>
  <si>
    <t>CLIENTES MERCADO</t>
  </si>
  <si>
    <t>CRECIMIENTO Y CONSOLIDACIÓN</t>
  </si>
  <si>
    <t xml:space="preserve">Profesional Especializada - Coordinadora Oficina de Comunicaciones </t>
  </si>
  <si>
    <t xml:space="preserve">Dirección Administrativa (Talento Humano), Gestión Social </t>
  </si>
  <si>
    <t xml:space="preserve">Secciones actualizadas:  Transparencia y Procesos contractuales.
Actualización y envío de informes y planes. </t>
  </si>
  <si>
    <t>100% de los requerimientos atendidos</t>
  </si>
  <si>
    <t>Requerimientos atendidos / Total requerimientos</t>
  </si>
  <si>
    <t>Dirección Administrativa, Financiera , Control Interno, Jurídica</t>
  </si>
  <si>
    <t xml:space="preserve">1.Revisión de procesos existentes y actualizarlos orientados al Plan Estratégico y necesidades actuales de la organización. </t>
  </si>
  <si>
    <t># de macroprocesos revisados y ajustados</t>
  </si>
  <si>
    <t>Profesional Universitario - calidad</t>
  </si>
  <si>
    <t>2.Actualizar la caracterización de procesos de nivel 1 y formular nuevos indicadores del proceso.</t>
  </si>
  <si>
    <t>Caracterización de procesos actualizados.</t>
  </si>
  <si>
    <t># Caracterizaciones Actualizadas # de indicadores formulados</t>
  </si>
  <si>
    <t>3.Revisar y ajustar la documentación soporte de los procesos  y demás (manuales, procedimientos, instructivos, formatos)</t>
  </si>
  <si>
    <t>Manuales, Procedimientos, Instructivos y Formatos actualizados (por demanda)</t>
  </si>
  <si>
    <t># de documentos actualizados</t>
  </si>
  <si>
    <t>4.Mantener documentación aprobada en la Carpeta Corporativa del Sistema Integral de Gestión (administración y control de la información).</t>
  </si>
  <si>
    <t>Documentos actualizados en la carpeta corporativa del Sistema Integrado de Gestión.</t>
  </si>
  <si>
    <t>5.Realizar ajustes y mejora continua, a los procesos más críticos o que lo ameriten.</t>
  </si>
  <si>
    <t>Mejoras incorporadas en los procesos, planes de mejoramiento</t>
  </si>
  <si>
    <t>7.Acompañar y asesorar a los lideres de proceso en los diferentes planes que tienen la entidad en la gestión administrativa</t>
  </si>
  <si>
    <t>Fortalecer  el cumplimiento de mandatos legales que tienen las organizaciones publicas</t>
  </si>
  <si>
    <t>APRENDIZAJE Y CRECIMIENTO</t>
  </si>
  <si>
    <t>DESARROLLO DE TALENTO HUMANO</t>
  </si>
  <si>
    <t>Diseñar y ejecutar el Plan Estratégico de Gestión Humana</t>
  </si>
  <si>
    <t>1, Diseñar el plan estratégico de gestión del talento humano, bienestar laboral y hábitos de vida saludable (Capacitación, Estímulos y beneficios, Bienestar Laboral, Salario "emocional", Reemplazos y vacantes.</t>
  </si>
  <si>
    <t>Formular los componentes del Plan</t>
  </si>
  <si>
    <t>Implementación Plan</t>
  </si>
  <si>
    <t>90% de actividades del cronograma de trabajo ejecutadas</t>
  </si>
  <si>
    <t>Profesional especializado talento humano</t>
  </si>
  <si>
    <t>Dirección Administrativa
 Comunicaciones</t>
  </si>
  <si>
    <t>2, Definir políticas y lineamientos para el macroproceso de Gestión Humana.</t>
  </si>
  <si>
    <t>3.Aprobar Plan de Gestión Humana, en Gerencia.</t>
  </si>
  <si>
    <t>INNOVACIÓN, DESARROLLO Y TRANSFORMACIÓ NTECNOLÓGICA</t>
  </si>
  <si>
    <t>Actualización recursos informáticos</t>
  </si>
  <si>
    <t>Actualización y vigencia tecnología asociada al Portal Web de la Entidad, migración a Sede Electrónica.</t>
  </si>
  <si>
    <t>Profesional Tics</t>
  </si>
  <si>
    <t xml:space="preserve">Dirección Administrativa </t>
  </si>
  <si>
    <t>Implementación del componente Seguridad y Privacidad de la Información.</t>
  </si>
  <si>
    <t>Información y sistemas de información protegidos ante amenazas físicas y lógicas que puedan datar los activos de información independiente de su índice de clasificación.</t>
  </si>
  <si>
    <t>Mejora en la operación y manejo de la información, oportuna con posibilidad de trazabilidad.</t>
  </si>
  <si>
    <t>Elevar los niveles de eficiencia administrativa IDI y cumplimiento normativo sobre normas contables</t>
  </si>
  <si>
    <t>implementar el protocolo IPv6, según los plazos exigidos en la Resolución 1126 de 2021</t>
  </si>
  <si>
    <t>Modernización de gestión Documental.</t>
  </si>
  <si>
    <t>Formulación de las TVD, SIC, actualización de las TRD e intervención con los procesos archivísticos y digitalización de la documentación del archivo central
 Implementar y/o aplicar los procesos de gestión documental y la aplicación de las tablas de retención documental en todas las dependencias</t>
  </si>
  <si>
    <t>Atención unidad  de correspondencia</t>
  </si>
  <si>
    <t>Orientar al usuario,  recepción y distribución de documentos</t>
  </si>
  <si>
    <t>Asistente CAD</t>
  </si>
  <si>
    <t>Dirección Administrativa</t>
  </si>
  <si>
    <t>CONSTANTE</t>
  </si>
  <si>
    <t>Comprobantes de Egresos Digitalizados</t>
  </si>
  <si>
    <t>No. Egresos por digitalizar / Total Egresos digitalizados</t>
  </si>
  <si>
    <t>Enero</t>
  </si>
  <si>
    <t>Marzo</t>
  </si>
  <si>
    <t>Contratos Organizados</t>
  </si>
  <si>
    <t>No. de Contratos por organizar/ Total de Contratos organizados</t>
  </si>
  <si>
    <t>No. de radicados por indizar/ Total de radicados indizados</t>
  </si>
  <si>
    <t>Febrero</t>
  </si>
  <si>
    <t>Abril</t>
  </si>
  <si>
    <t>Continuación de inventario documental en estado natural del fondo documental de la entidad</t>
  </si>
  <si>
    <t>Inventario en estado Natural Realizado</t>
  </si>
  <si>
    <t>% de unidades documentales inventariadas</t>
  </si>
  <si>
    <t>Octubre</t>
  </si>
  <si>
    <t>Metros lineales intervenidos</t>
  </si>
  <si>
    <t>% de actividades del cronograma de trabajo ejecutadas.</t>
  </si>
  <si>
    <t>Personal Capacitado</t>
  </si>
  <si>
    <t>No. de personas por capacitar / Total de personas Capacitadas</t>
  </si>
  <si>
    <t>Revisión y actualización de procesos en el sistema de Gestión calidad referente a Gestión Documental</t>
  </si>
  <si>
    <t>Proceso y procedimientos Actualizados</t>
  </si>
  <si>
    <t>Septiembre</t>
  </si>
  <si>
    <t>Elaboración de herramientas archivísticas Sistema Integrado de Conservación -SIC-</t>
  </si>
  <si>
    <t>Sistema Integrado de Conservación -SIC- Elaborado</t>
  </si>
  <si>
    <t>Noviembre</t>
  </si>
  <si>
    <t>Actualización de herramientas archivísticas Tabla de Retención Documental -TRD-</t>
  </si>
  <si>
    <t>Tabla de Retención Documental -TRD- Elaborado</t>
  </si>
  <si>
    <t>Aplicación de las tablas de retención documental TRD existentes 2022</t>
  </si>
  <si>
    <t>Elaboración de herramientas archivísticas Tabla de Valoración Documental -TVD</t>
  </si>
  <si>
    <t>Tabla de Valoración Documental -TVD Elaborada</t>
  </si>
  <si>
    <t>Desarrollar Plan de Bienestar y SGGT</t>
  </si>
  <si>
    <t>"Planeación, ejecución , actualización y seguimiento del Plan de Bienestar y SGSST "</t>
  </si>
  <si>
    <t>plan de trabajo anual con actividades definidas</t>
  </si>
  <si>
    <t>Plan de Bienestar y SGSTT</t>
  </si>
  <si>
    <t>Desarrollo y cumplimiento Plan de Bienestar y SGSTT</t>
  </si>
  <si>
    <t>2, Difusión plan de bienestar</t>
  </si>
  <si>
    <t>3, Desarrollo capacitaciones programadas</t>
  </si>
  <si>
    <t>4, Desarrollo actividades bienestar programadas</t>
  </si>
  <si>
    <t>Potencializar infraestructura de los sistemas de transporte en los que intervenimos.</t>
  </si>
  <si>
    <t>Gestión de activos aplicada a infraestructura.</t>
  </si>
  <si>
    <t>Cierre y liquidación de los contratos asociados</t>
  </si>
  <si>
    <t>Actas suscritas</t>
  </si>
  <si>
    <t>Director Infraestructura</t>
  </si>
  <si>
    <t>Gerencia General
Dirección Jurídica
Dirección Financiera
Secretaría General</t>
  </si>
  <si>
    <t>Entrega al Distrito de Medellín</t>
  </si>
  <si>
    <t>ESTACIONES GUAYABAL</t>
  </si>
  <si>
    <t>Ejecución obras</t>
  </si>
  <si>
    <t>CUENCAS 3,6 Y 4 MEDELLÍN</t>
  </si>
  <si>
    <t>Tramites y adecuaciones a la estación según pacto de cumplimiento</t>
  </si>
  <si>
    <t>Hacer seguimiento al pronunciamiento del juez</t>
  </si>
  <si>
    <t>Liquidación del contrato de obra No.134 de 2019</t>
  </si>
  <si>
    <t>Acta de liquidación de los  contratos</t>
  </si>
  <si>
    <t>Liquidación contrato arqueología No.90 de 2019</t>
  </si>
  <si>
    <t>Entrega al municipio de Envigado</t>
  </si>
  <si>
    <t>TRAMO 2C</t>
  </si>
  <si>
    <t>Recibo del contrato de obra</t>
  </si>
  <si>
    <t>Recibo del contrato de interventoría</t>
  </si>
  <si>
    <t xml:space="preserve"> TRAMO 4A F1B - ITAGUI</t>
  </si>
  <si>
    <t>Secretaría General</t>
  </si>
  <si>
    <t>informe de riesgos valorados con su respectivo seguimiento</t>
  </si>
  <si>
    <t>Mantener el proceso de Gestión Predial</t>
  </si>
  <si>
    <t>Implementar acciones para el mantenimiento y fortalecimiento de la gestión predial</t>
  </si>
  <si>
    <t xml:space="preserve">Adquisición de los predios requeridos y a disposición para la ejecución del proyecto </t>
  </si>
  <si>
    <t xml:space="preserve"> Predios adquiridos / Proceso actualizado y socializado en la entidad</t>
  </si>
  <si>
    <t>Gestión Social</t>
  </si>
  <si>
    <t>Acompañamiento jurídico reasentamiento US</t>
  </si>
  <si>
    <t>Gobierno corporativo</t>
  </si>
  <si>
    <t xml:space="preserve">Fortalecer Gobierno Corporativo </t>
  </si>
  <si>
    <t>Fortalecer el Gobierno Corporativo de la Entidad al 31 de diciembre</t>
  </si>
  <si>
    <t>Actualización de los documentos del gobierno corporativo de la entidad y funcionales dentro de la organización</t>
  </si>
  <si>
    <t>Gestión de Grupos de Interés (Relacionamiento)</t>
  </si>
  <si>
    <t>Atender aspectos jurídicos de la sociedad</t>
  </si>
  <si>
    <t>Direccionamiento Jurídico</t>
  </si>
  <si>
    <t>Fortalecer el control disciplinario</t>
  </si>
  <si>
    <t xml:space="preserve">Mantener la prevención jurídico y de riesgos de la entidad acorde con el entorno operativo. </t>
  </si>
  <si>
    <t>todos los procesos</t>
  </si>
  <si>
    <t>Mitigación y prevención de riesgos</t>
  </si>
  <si>
    <t>Gestión Contractual</t>
  </si>
  <si>
    <t xml:space="preserve">
Contratar bienes y servicios conforme a las disposiciones normativas y de manera oportuna</t>
  </si>
  <si>
    <t xml:space="preserve">Plan Anual de Adquisiciones Vigencia 2024 </t>
  </si>
  <si>
    <t>Publicación del Plan Anual de Adquisiciones y al menos una actualización al año</t>
  </si>
  <si>
    <t>No. contratos celebrados
No. necesidades PAA</t>
  </si>
  <si>
    <t>Secretario (a) General y Director (a) jurídico</t>
  </si>
  <si>
    <t>Gestión Jurídica</t>
  </si>
  <si>
    <t>0%
Planta de personal</t>
  </si>
  <si>
    <t xml:space="preserve">Enero </t>
  </si>
  <si>
    <t>Diciembre</t>
  </si>
  <si>
    <t>Realizar el cronograma anual del comité de contratación y citación a sesiones extraordinarias</t>
  </si>
  <si>
    <t>Cronograma anual de comité de contratación</t>
  </si>
  <si>
    <t>100% de los bienes y servicios adquiridos analizados y aprobados por el Comité de Contratación</t>
  </si>
  <si>
    <t>No. de bienes y servicios aprobados en el Comité de Contratación 
No. de bienes y servicios solicitados por las diferentes dependencias</t>
  </si>
  <si>
    <t>Actas de Comité de contratación firmadas por todos los miembros del Comité</t>
  </si>
  <si>
    <t>100% de actas de Comité de contratación debidamente suscritas</t>
  </si>
  <si>
    <t xml:space="preserve">No. de actas de Comité de Contratación  /
No. de sesiones realizadas de Comité de Contratación 
</t>
  </si>
  <si>
    <t>Publicación en Secop I, II y en Gestión Transparente de los documentos que conforman los diferentes etapas de los procesos contractuales</t>
  </si>
  <si>
    <t>Publicación en SECOP II  de todos los procesos contractuales que realice la entidad en el año 2024</t>
  </si>
  <si>
    <t xml:space="preserve"> 100%  de los procesos contractuales de Metroplús  publicados en SECOPII </t>
  </si>
  <si>
    <t>No. de procesos contractuales publicados en SECOP II  /
No. de procesos contractuales suscritos por Metroplús</t>
  </si>
  <si>
    <t xml:space="preserve">integrantes comité evaluador </t>
  </si>
  <si>
    <t xml:space="preserve">Revisión de garantías </t>
  </si>
  <si>
    <t xml:space="preserve">Contrataciones realizadas por Metroplús S.A respaldadas con garantías que amparen las obligaciones en cuantía y vigencia </t>
  </si>
  <si>
    <t xml:space="preserve">Supervisor del contrato </t>
  </si>
  <si>
    <t>Organizar, registrar, custodiar y hacer entrega al centro de administración documental de toda la documentación que hace parte del expediente contractual desde el inicio del proceso hasta el acta de inicio, así como de las modificaciones y demás documentos que lo conforman</t>
  </si>
  <si>
    <t>Garantizar  la confiabilidad y trazabilidad de la información que integra los procesos de contratación durante la vigencia 2024</t>
  </si>
  <si>
    <t>Orden y conservación de la información contractual de la Entidad</t>
  </si>
  <si>
    <t>Expedientes contractuales completos, organizados y custodiados en el CAD</t>
  </si>
  <si>
    <t xml:space="preserve">Integrantes comité evaluador;  Director (a) jurídico (a) ; Supervisor                                </t>
  </si>
  <si>
    <t>Cumplimiento de la Lay</t>
  </si>
  <si>
    <t>Todos los procesos contractuales debidamente liquidados</t>
  </si>
  <si>
    <t>No. de contratos suscritos y terminados
No. contratos cerrados o liquidados</t>
  </si>
  <si>
    <t xml:space="preserve">supervisor del contrato </t>
  </si>
  <si>
    <t>Prevención del daño antijurídico</t>
  </si>
  <si>
    <t>Prevenir cualquier daño antijurídico que pueda ocurrir productor de la acción u omisión de funcionarios</t>
  </si>
  <si>
    <t>Dar respuesta oportuna a las PQRS asignadas a la dirección y apoyar cuando se requiera a las demás direcciones</t>
  </si>
  <si>
    <t xml:space="preserve">Oportunidad en la emisión de conceptos, peticiones y solicitudes que deban ser atendidas por la Dirección Jurídica </t>
  </si>
  <si>
    <t>No. Conceptos jurídicos emitidos oportunamente / No. Conceptos jurídicos solicitados.</t>
  </si>
  <si>
    <t>Director (a) jurídico</t>
  </si>
  <si>
    <t xml:space="preserve">Director (a) jurídico (a) y Supervisores de contratos vigentes y en liquidación </t>
  </si>
  <si>
    <t xml:space="preserve">Disminución o permanencia de los niveles de riesgo en materia contractual </t>
  </si>
  <si>
    <t xml:space="preserve">Capacitar el 100 % de los supervisores y los apoyos a la supervisión y demás funcionarios que intervienen en el proceso de contratación de Metroplús S.A </t>
  </si>
  <si>
    <t xml:space="preserve">Contratos cerrados y liquidados oportuna y correctamente </t>
  </si>
  <si>
    <t xml:space="preserve">Llevar acabo todas las actas de cierre y de liquidación de los contratos suscritos por la entidad </t>
  </si>
  <si>
    <t xml:space="preserve">No de actas de cierre y liquidación de contratos realizadas / numero de contratos que requieren actas de cierre y liquidación </t>
  </si>
  <si>
    <t>Seguimiento y cumplimiento a los planes de mejoramiento</t>
  </si>
  <si>
    <t xml:space="preserve">Seguimiento y cumplimiento a las acciones de mejoramiento hasta su culminación </t>
  </si>
  <si>
    <t xml:space="preserve">Desarrollar el 100% de las acciones plasmadas en el plan de mejoramiento que corresponden a la Dirección Jurídica </t>
  </si>
  <si>
    <t xml:space="preserve">Numero de acciones realizadas / Numero de acciones programadas en el plan de mejoramiento auditoría financiera y de Gestión </t>
  </si>
  <si>
    <t xml:space="preserve">Director (a) Jurídico (a)  </t>
  </si>
  <si>
    <t>Representación judicial</t>
  </si>
  <si>
    <t xml:space="preserve">Ejercer con diligencia y cuidado la representación judicial y extrajudicial de Metroplús S.A. </t>
  </si>
  <si>
    <t xml:space="preserve">Entrega de la información solicitada a la Dirección Financiera </t>
  </si>
  <si>
    <t xml:space="preserve">No de informes solicitados / numero de informes presentados </t>
  </si>
  <si>
    <t>Realizar reuniones por lo menos quincenales  con lo abogados encargados de  la representación judicial de la entidad  para la efectiva defensa de los intereses de la Entidad e Identificar, analizar y valorar los riesgos del daño antijurídico a fin de establecer las causas generadoras de dichos riesgos para proponer las políticas y controles que sean necesarias</t>
  </si>
  <si>
    <t xml:space="preserve">No de reuniones realizadas / No de reuniones programadas </t>
  </si>
  <si>
    <t>Finalización Corredores
CONPES</t>
  </si>
  <si>
    <t>Recursos gestionados/compromisos presupuestales</t>
  </si>
  <si>
    <t>Reuniones programas/reuniones realizadas</t>
  </si>
  <si>
    <t>Implementar mesas de trabajo para definir roles y el modelo de negocio para la Operación de la Infraestructura y equipamientos de la Pretroncal del Sur</t>
  </si>
  <si>
    <t>Continuar con las reuniones con AMVA y Municipios para avanzar en los compromisos de cara a la operación del sistema en el sur. Formulación de la ETLF</t>
  </si>
  <si>
    <t>Documentos o actas de reuniones y decisiones tomadas</t>
  </si>
  <si>
    <t>Corredor priorizado
Poblado</t>
  </si>
  <si>
    <t>Elaborar documentos de análisis para la implementación de nuevos corredores y equipamientos del Sistema Metroplús. Incluye el análisis de aspectos técnicos, normativos  y financieros relacionados con la implementación del corredor analizado.</t>
  </si>
  <si>
    <t xml:space="preserve">Gestión de recursos para la realización de  los estudios en nivel de factibilidad y diseños de detalle del corredor de la Avenida El Poblado. </t>
  </si>
  <si>
    <t>Documentos técnicos de los corredores evaluados</t>
  </si>
  <si>
    <t>Corredor diseñado/ Corredor proyecto</t>
  </si>
  <si>
    <t>Relacionamiento estratégico</t>
  </si>
  <si>
    <t>Actas de reuniones</t>
  </si>
  <si>
    <t>N/A</t>
  </si>
  <si>
    <t>Secretaría General y Dirección Jurídica</t>
  </si>
  <si>
    <t>Evaluación de prefactibilidad</t>
  </si>
  <si>
    <t>Informes</t>
  </si>
  <si>
    <t>Todas las dependencias</t>
  </si>
  <si>
    <t>Construcción de alcances y presupuestos generales</t>
  </si>
  <si>
    <t>Tablas de presupuesto y alcances técnicos</t>
  </si>
  <si>
    <t>Presentación de propuestas</t>
  </si>
  <si>
    <t>Informe de propuesta técnica, legal y financiera del proyecto</t>
  </si>
  <si>
    <t>Firma de contratos, pactos, convenios o acuerdos</t>
  </si>
  <si>
    <t>Plan de expansión Sistema
(Corredores y
Equipamientos)</t>
  </si>
  <si>
    <t>Dirección de Infraestructura
Comunicaciones</t>
  </si>
  <si>
    <t>Mapa de Clientes</t>
  </si>
  <si>
    <t>Consiste en las actividades de apoyo realizadas por los ingenieros de la dirección de Transporte durante la etapa de obra y precontractual de los diferentes tramos en los componentes de movilidad y técnicos de la implementación de los diseños.</t>
  </si>
  <si>
    <t>Acompañamiento en implementación de los componentes de operatividad, accesibilidad y movilidad (PMT, señalización, semaforización y diseño vial)</t>
  </si>
  <si>
    <t>Asistencia a reuniones
Informes de acompañamiento técnico</t>
  </si>
  <si>
    <t>Acompañamiento ejecutado / Acompañamiento requerido</t>
  </si>
  <si>
    <t>Reporte de la operación de las líneas 1 y 2 del sistema Metroplús. Control integral de
variables de desempeño
del servicio</t>
  </si>
  <si>
    <t>Consiste en el análisis de la información suministrada por el Metro de Medellín y la interventoría a la operación en lo relacionado con la operación del sistema Metroplús en la Troncal UdeM-Aranjuez</t>
  </si>
  <si>
    <t>Reportes a la Superintendencia de Puertos y Transporte y Ministerio de Transporte con información suministrada por el Metro</t>
  </si>
  <si>
    <t xml:space="preserve">Mesas Interinstitucionales </t>
  </si>
  <si>
    <t>Participación en mesas de trabajo en temas relacionados con accesibilidad, Planes de Desarrollo, planes de ordenamiento, mesa de la bicicleta, instrumentos de gestión, Unidad de Gestión de Movilidad Sostenible,etc.</t>
  </si>
  <si>
    <t>Asistencia a las mesas y atención de requerimientos</t>
  </si>
  <si>
    <t>Actas de reunión e informes de seguimiento.</t>
  </si>
  <si>
    <t>Mesas asistida / Mesas Convocadas</t>
  </si>
  <si>
    <t>Dirección Transporte</t>
  </si>
  <si>
    <t>Apoyo en el proceso de Gestión Predial</t>
  </si>
  <si>
    <t>Apoyo en los acercamientos y gestiones con diferentes entidades que permitan viabilizar la disponibilidad de fajas o aportes en obra para la continuidad del sistema en los diferentes tramos del Sistema Metroplús</t>
  </si>
  <si>
    <t>Apoyo en las gestiones predial de la entidad</t>
  </si>
  <si>
    <t>Informes Técnicos, oficios, planos</t>
  </si>
  <si>
    <t>Apoyo ejecutado / Apoyo requerido</t>
  </si>
  <si>
    <t>Secretaria General</t>
  </si>
  <si>
    <t>Asistencia a los comités y atención de requerimientos que surjan de estos</t>
  </si>
  <si>
    <t xml:space="preserve">Actas de reunión </t>
  </si>
  <si>
    <t>Atender los requerimientos de PQR asignados a la Dirección y participación en las reuniones de seguimiento.</t>
  </si>
  <si>
    <t>Respuestas de PQR</t>
  </si>
  <si>
    <t xml:space="preserve"> # PQR respondida/ # PQR Solicitada</t>
  </si>
  <si>
    <t>PROYECTO 12 SUR</t>
  </si>
  <si>
    <t xml:space="preserve">Supervisar el contrato de interventoría No.34 de   </t>
  </si>
  <si>
    <t>Recibo y liquidación del contrato de obra No.31</t>
  </si>
  <si>
    <t>Actas de recibo y liquidación de los contratos 
Acta de entrega al Distrito de Medellín-SMM</t>
  </si>
  <si>
    <t xml:space="preserve">
Actas de recibo y liquidación suscritas</t>
  </si>
  <si>
    <t>Recibo y liquidación del contrato de interventoría No.30</t>
  </si>
  <si>
    <t>ESTACIÓN SAN PEDRO</t>
  </si>
  <si>
    <t>TRAMO 2A</t>
  </si>
  <si>
    <t xml:space="preserve">
*Acta de Liquidación suscrita
*Acta de entrega al Municipio de Envigado suscrita</t>
  </si>
  <si>
    <t xml:space="preserve">Actas de recibo y liquidación de los contratos </t>
  </si>
  <si>
    <t xml:space="preserve">Liquidación de contratos </t>
  </si>
  <si>
    <t>Actas de recibo suscritas</t>
  </si>
  <si>
    <t>SEGUIMIENTO</t>
  </si>
  <si>
    <t xml:space="preserve">% AVANCE </t>
  </si>
  <si>
    <t>Procedimiento de riegos de procesos actualizados y medibles de acuerdo a la política de gestión del riesgo</t>
  </si>
  <si>
    <t>100 % cumplimiento de la política y riesgos actualizado</t>
  </si>
  <si>
    <t>actualización del proceso  de documentos actualizados</t>
  </si>
  <si>
    <t>100% de actualización del proceso con  documentos actualizados</t>
  </si>
  <si>
    <t>Finalizar el proceso de adquisición de predios del tramo 2C de Envigado</t>
  </si>
  <si>
    <t>Seguimiento a los comités de Gobierno Corporativo</t>
  </si>
  <si>
    <t>Mantener los estándares del gobierno corporativo de la entidad</t>
  </si>
  <si>
    <t xml:space="preserve">Número de documentos actualizados y socializados en la entidad / número de Juntas Directivas y Asambleas de Accionistas </t>
  </si>
  <si>
    <t xml:space="preserve">Alta dirección </t>
  </si>
  <si>
    <t>Número de documentos actualizados y socializados en la entidad</t>
  </si>
  <si>
    <t>Generar los informes requeridos para la administración de riesgos.</t>
  </si>
  <si>
    <t>Realizar los ajustes necesarios para la mitigación de los riesgos identificados</t>
  </si>
  <si>
    <t xml:space="preserve">CONFIABILIDAD GRUPOS DE INTERÉS </t>
  </si>
  <si>
    <t xml:space="preserve">Mantener la confianza de los grupos de interés en Metroplús </t>
  </si>
  <si>
    <t xml:space="preserve">Gestión Social </t>
  </si>
  <si>
    <t>DIRECCIÓN: DIRECCIÓN ADMINISTRATIVA</t>
  </si>
  <si>
    <t>Apoyar la consolidación del Plan Anual de Adquisiciones de la Entidad, presentarlo ante el comité de contratación para su aprobación y posteriormente realizar su publicación en la plataforma de Secop II y realizar el seguimiento a la ejecución del Plan Anual de Adquisiciones y las modificaciones a que haya lugar previa aprobación del comité de contratación</t>
  </si>
  <si>
    <t>Realizar la proyección de las actas de comité de contratación</t>
  </si>
  <si>
    <t>Realizar seguimiento, acompañamiento en el cierre y la liquidación de contratos</t>
  </si>
  <si>
    <t>No. de sesiones celebras por el comité de conciliación
No. de recomendaciones y actas de comité</t>
  </si>
  <si>
    <t>SOSTENIBILIDAD FINANCIERA</t>
  </si>
  <si>
    <t>Lograr disponibilidad de recursos financieros.</t>
  </si>
  <si>
    <t>Reforma Estatutaria 3.5.1.1</t>
  </si>
  <si>
    <t>Posicionar a METROPLÚS en el mercado.</t>
  </si>
  <si>
    <t xml:space="preserve">                                                                                                                                                                                                                                                                                                                Plan de comunicaciones Metroplús.</t>
  </si>
  <si>
    <t xml:space="preserve">Implementación del Plan de Comunicaciones Metroplús.                                                                                                                                                               </t>
  </si>
  <si>
    <t xml:space="preserve">Divulgar  los proyectos estratégicos  de la entidad a los públicos externos e internos, a   través de los canales y distintos medios de comunicación, contribuyendo al posicionamiento de marca.                                 </t>
  </si>
  <si>
    <t>Información sobre los proyectos estratégicos en los canales digitales, a través de post, videos, e-cards, publicaciones en sitio web.                Contenido informativo publicado en medios de comunicación 
Boletines de prensa
Monitoreo de prensa</t>
  </si>
  <si>
    <t xml:space="preserve">Información  100% divulgada.       Lograr buen impacto de la información en los públicos </t>
  </si>
  <si>
    <t xml:space="preserve">Información divulgada/Información proyectada.  N° de noticias publicadas sobre temas estratégicos / Total noticias publicadas en medios </t>
  </si>
  <si>
    <t xml:space="preserve">2. Elaboración de parrilla de contenidos para redes sociales; producción de posts, piezas gráficas, videos y campañas sobre los proyectos de la entidad. </t>
  </si>
  <si>
    <t>Acompañar y difundir  los proyectos de la entidad (Componente de divulgación)</t>
  </si>
  <si>
    <t xml:space="preserve">Divulgar los proyectos en  grupos de interés estratégicos, generando alianzas con Alcaldías y entidades externas para el desarrollo y buen   manejo de la información.           </t>
  </si>
  <si>
    <t>2. Revisión y aprobación de informes de los contratistas que generen los proyectos.</t>
  </si>
  <si>
    <t>3. Desarrollo de  actividades en los proyectos de influencia, eventos,  entrega e  inauguraciones de  obras.</t>
  </si>
  <si>
    <t>Desarrollo del modelo de cultura organizacional</t>
  </si>
  <si>
    <t>Apoyar a Talento Humano en el desarrollo de estrategias con el público interno que afiancen la cultura organizacional y contribuyan a un buen clima laboral.</t>
  </si>
  <si>
    <t xml:space="preserve">100% de la información divulgada y campañas ejecutadas   </t>
  </si>
  <si>
    <t>2. Creación  y acompañamiento de campañas que afiancen la cultura organizacional de la entidad.</t>
  </si>
  <si>
    <t>Producción y publicación de contenidos de los proyectos y planes de la entidad, acorde a la Función Pública</t>
  </si>
  <si>
    <t xml:space="preserve">Producir y publicar  la  información institucional, según lineamientos de la Función Pública. </t>
  </si>
  <si>
    <t>2. Seguimiento y actualización de la sección Transparencia  en el sitio web y publicación de la información reglamentaria de la entidad.</t>
  </si>
  <si>
    <t>TRD  Aplicadas</t>
  </si>
  <si>
    <t>Dirección Jurídica</t>
  </si>
  <si>
    <t xml:space="preserve">DIRECCIÓN: </t>
  </si>
  <si>
    <t>Implementar acciones para el mantenimiento y fortalecimiento de la gestión de los riesgos al interior de la entidad</t>
  </si>
  <si>
    <t>Verificar y actualizar los procesos, procedimientos y demás documentos dentro del Sistema Integral de Gestión (SIG)</t>
  </si>
  <si>
    <t>Implementar acciones para el mantenimiento y fortalecimiento del Sistema Integral de Gestión (SIG)</t>
  </si>
  <si>
    <t>Predios adquiridos , unidades reasentadas  y proceso actualizado conforme a la normativa vigente</t>
  </si>
  <si>
    <t>Orientar buenas prácticas jurídicas y contractuales</t>
  </si>
  <si>
    <t>Determinar políticas y orientar buenas prácticas jurídicas y contractuales</t>
  </si>
  <si>
    <t>Gestiones con el Municipio de Itagüí para finalizar el alcance CONPES</t>
  </si>
  <si>
    <t>Verificación y actualización de los procesos, procedimientos y demás documentos dentro de SIG</t>
  </si>
  <si>
    <t>% de actualización del proceso con ·# de documentos actualizados</t>
  </si>
  <si>
    <t xml:space="preserve">Evaluar los indicadores del proceso aplicados a los procesos constructivos </t>
  </si>
  <si>
    <t xml:space="preserve">Habilitar diferentes canales de atención para la comunidad, así como seguimiento de estos mediante el ingreso de pqrsd  mediante estos en los proyectos en ejecución y entidad </t>
  </si>
  <si>
    <t>Vincular un porcentaje representativo del personal con mano de obra de la zona del proyecto</t>
  </si>
  <si>
    <t>Socializar la resolución, el procedimiento e instructivo de las PQRS al interior de la Entidad.</t>
  </si>
  <si>
    <t xml:space="preserve">Realizar acompañamiento al proceso de la adquisión  predial.  tramites que se encuentran en curso de compra y pago de predios ya adquiridos o que estén por adquirir( protocolización escrituración , pagos etc.) </t>
  </si>
  <si>
    <t>100% de actualización del proceso # de documentos actualizados</t>
  </si>
  <si>
    <t xml:space="preserve">Liderar y coordinar la actualización de la información documentada del Sistema integral de gestión </t>
  </si>
  <si>
    <t>Realizar la revisión y actualización integral de procesos con toda la información documentada  y el mapa de procesos de la entidad. 
Articular los procesos con los diferentes cargos existente en la entidad.                                                                
Implementación de Tratamiento de datos personales (Ley 1581 de 2012).
realizar acciones para el cumplimiento del plan de mejoramiento interno (auditoria al SIG)</t>
  </si>
  <si>
    <t>Macroprocesos revisados y ajustados</t>
  </si>
  <si>
    <t>% de disponibilidad del Sistema Integral de Gestión.</t>
  </si>
  <si>
    <t># de procesos con verificación continua y mejora.</t>
  </si>
  <si>
    <t>6.realizar inducciones al personal nuevo y dos reinducciones al personal de la entidad sobre el sistema integral de Gestión.</t>
  </si>
  <si>
    <t>Mejorar los conocimientos y la aplicación de la información  documentada del personal de la entidad</t>
  </si>
  <si>
    <t># de inducciones y reinducciones realizadas</t>
  </si>
  <si>
    <t># de acompañamientos a las direcciones y coordinaciones de la entidad</t>
  </si>
  <si>
    <t>Formulación del Plan Estratégico de Gestión del Talento Humano, Bienestar Laboral y Hábitos de vida saludable</t>
  </si>
  <si>
    <t>Plan Estratégico de las  Tecnologías de la información PETI                                                                                  Diseño de una herramienta ERP (software empresarial, a la medida de Metroplús S.A                                                   Diseño del Sistema de Gestión para la Seguridad de la Información de la Entidad                                                                                                                
 Proyecto de Renovación Tecnológica</t>
  </si>
  <si>
    <t xml:space="preserve">Ejecutar Plan Estratégico de las  Tecnologías de la información PETI   </t>
  </si>
  <si>
    <t>Desarrollo e implementación de los planes y diseños de las herramientas y sistemas para el cumplimiento de la puesta en marcha del Modelo de Gestión TIC, seguimiento y evaluación a la Renovación tecnológica</t>
  </si>
  <si>
    <t>Ejecución al 100% del PETI</t>
  </si>
  <si>
    <t xml:space="preserve">  Implementación Proyecto Modernización de la Gestión Documental 
 Regular los procesos de Gestión
Documental mediante instrucciones
 personalizadas o por dependencias</t>
  </si>
  <si>
    <t xml:space="preserve">
 Actualización, Organización Contractual                                                  
                            Orientación Funcionarios y Contratistas 
                Instrumentos archivísticos 
 Lograr implementar el Proyecto de modernización  </t>
  </si>
  <si>
    <t>Radicados Indizados</t>
  </si>
  <si>
    <t>Intervención archivística de 130 ml del fondo acumulado</t>
  </si>
  <si>
    <t>Capacitación Procesos básicos Gestión Documental todo el personal de la entidad, vinculados, contratistas</t>
  </si>
  <si>
    <t>% de procedimientos Actualizados</t>
  </si>
  <si>
    <t>Programación y realización de semana de la salud.</t>
  </si>
  <si>
    <t>Proyección y desarrollo del programa de capacitaciones de acuerdo a necesidades.</t>
  </si>
  <si>
    <t>prevención y promoción de la salud.</t>
  </si>
  <si>
    <t>Mejora continua del sistema de gestión de seguridad y salud en el trabajo.</t>
  </si>
  <si>
    <t xml:space="preserve"> Director (a) jurídico, profesional universitario de la Dirección Jurídica </t>
  </si>
  <si>
    <t xml:space="preserve">Procesos contractuales respaldados con garantías que amparen los intereses de la entidad </t>
  </si>
  <si>
    <t xml:space="preserve">No. de pólizas aprobadas  /
No. de procesos contractuales suscritos por Metroplús en los que se requieren pólizas 
</t>
  </si>
  <si>
    <t>Apoyar en la revisión de actas de cierre o liquidación, hacer seguimiento a su publicación y al cumplimiento de las obligaciones derivadas de las mismas</t>
  </si>
  <si>
    <t>Disminución o permanencia e los riesgos en la contratación de Metroplús, tales como  materialización del contrato realidad, corrupción, inadecuado seguimiento y control, entre otros, vigencia de garantías, etc.</t>
  </si>
  <si>
    <t xml:space="preserve">Funcionarios y contratistas actualizados en el la normatividad contractual, el manual de contratación y el manual de supervisión de Metroplús S.A </t>
  </si>
  <si>
    <t xml:space="preserve">Dirección Jurídica y supervisor </t>
  </si>
  <si>
    <t>Informar de manera mensual a la dirección financiera el estado  de los procesos de acuerdo a los valores de las pretensiones para la respectiva provisión</t>
  </si>
  <si>
    <t xml:space="preserve">mantener actualizada la información financiera sobre las pretensiones económicas en  los procesos  juridiciales a favor por pasiva y por activa y su entrega oportuna  para que sirva de apoyo para la toma de decisiones de la entidad </t>
  </si>
  <si>
    <t xml:space="preserve">Entrega mensual de la información sobre las pretensiones económicas en los procesos judiciales a la Dirección Financiera </t>
  </si>
  <si>
    <t xml:space="preserve">Director (a) jurídico  y Exiliar Administrativa </t>
  </si>
  <si>
    <t>Celebrar mínimo dos reuniones mensuales del comité de conciliación y proyectar las respectivas actas</t>
  </si>
  <si>
    <t>Socialización de estado de los procesos ante el comité de conciliación y de actuaciones relevantes durante el periodo al comité de conciliación</t>
  </si>
  <si>
    <t>Profesional Universitario adscrito a la Dirección Jurídica  y Director (a) Jurídico (a)</t>
  </si>
  <si>
    <t xml:space="preserve">Garantizar la defensa técnica de la entidad y el cumplimiento de la política de daño antijurídico </t>
  </si>
  <si>
    <t xml:space="preserve">Reuniones periódicas con los abogados de representación de Metroplús para coordinar y garantizar la defensa técnica de la entidad </t>
  </si>
  <si>
    <t xml:space="preserve">Director (a) Jurídico (a) y abogados contratistas de representación judicial </t>
  </si>
  <si>
    <t>Administrar eficazmente los recursos financieros de Metroplús S.A</t>
  </si>
  <si>
    <t>Se determinaron las necesidades financieras de la entidad, para funcionamiento e inversión, cifras que se reflejan en el presupuesto de la Entidad</t>
  </si>
  <si>
    <t>Las fuentes de financiación para funcionamiento se definen a través del pago de subvenciones por parte de los municipios y de inversión a través del aporte de la nación definidas en el convenio de cofinanciación y aportes adicionales entregados por los municipios para las obras complementarias del proyecto Metroplús</t>
  </si>
  <si>
    <t>Se definieron las necesidades de los recursos y la forma de financiación de los mismos</t>
  </si>
  <si>
    <r>
      <t>Procedimiento de riegos de procesos actualizados y medibles de acuerdo a la política de gestió</t>
    </r>
    <r>
      <rPr>
        <sz val="12"/>
        <rFont val="Arial"/>
        <family val="2"/>
      </rPr>
      <t>n del riesgo</t>
    </r>
  </si>
  <si>
    <t>Compromisos presupuestales para finalización del proyecto</t>
  </si>
  <si>
    <t>Gerencia, Dirección de Transporte e Infraestructura</t>
  </si>
  <si>
    <t>Gerencia y Dirección de Transporte</t>
  </si>
  <si>
    <t>Dirección de Infraestructura
Dirección Jurídica</t>
  </si>
  <si>
    <t>Formulación de nuevos proyectos asociados a infraestructura vial tipo carretera</t>
  </si>
  <si>
    <t>Acompañar a la Gerencia, a través del relacionamiento  estratégico con los diferentes actores de la movilidad, de los sectores público y privados, en la formulación de proyectos diferentes al plan de expansión del Sistema Metroplús, relacionados con infraestructura vial terrestre.</t>
  </si>
  <si>
    <t>Evaluar y estudiar posibles troncales para la expansión y crecimiento del sistema así como los posibles sitios de CLT y corredores</t>
  </si>
  <si>
    <t>Análisis de Potenciales alternativas de corredores y CLTs para expansión del sistema de Metroplús</t>
  </si>
  <si>
    <t>Presentaciones
Mapas
Material gráfico
Documento de formulación</t>
  </si>
  <si>
    <t>Servicios de consultorías y
asesorías (Infraestructura,
equipamientos, operación,
movilidad eléctrica, gestión
predial, etc.)</t>
  </si>
  <si>
    <t>Ofrecer servicios de consultoría y asesorías de acuerdo a la experiencia de Metroplús S.A en diferentes proyectos de Movilidad</t>
  </si>
  <si>
    <t>Construcción de mapa de clientes estratégicos</t>
  </si>
  <si>
    <t>Gerencia, Dirección de Transporte, comunicaciones y gestión social y mercadeo</t>
  </si>
  <si>
    <t>Enlace con clientes estratégicos</t>
  </si>
  <si>
    <t>Registros de contactos con clientes estratégicos</t>
  </si>
  <si>
    <t>Acompañamiento técnico de obra Medellín; Envigado e Itagüí</t>
  </si>
  <si>
    <t>Dirección de transporte</t>
  </si>
  <si>
    <t>Reporte mensuales a las superintendencia de Puertos y Transporte en la plata forma CONNECTA</t>
  </si>
  <si>
    <t>Reportes integrado / Reporte solicitado</t>
  </si>
  <si>
    <t>Comités internos (Convivencia, Directivo, Contratación, Operativo, De emergencias, etc.)</t>
  </si>
  <si>
    <t>Participación en los diferentes comités de la entidad.</t>
  </si>
  <si>
    <t>1. Producción de contenidos, mensajes directos y campañas institucionales para difusión por los canales internos de la entidad: WhatsApp y mailing, sitio web, en diferente formatos.</t>
  </si>
  <si>
    <t xml:space="preserve">4. Atención de medios a demanda o por convocatoria, facilitando la información  sobre el avance de obras y proyectos a través de boletines de prensa o entrevistas. </t>
  </si>
  <si>
    <t xml:space="preserve">
Dirección de  Infraestructura  Gestión Social, contratistas de obra e interventoría</t>
  </si>
  <si>
    <t>1.  Producción y difusión de contenido a través del grupo de WhatsApp La Estación, carteleras internas y en obra, fondo de pantalla de escritorio y envió de correos</t>
  </si>
  <si>
    <t>Información institucional en los diferentes formatos y canales internos.             Actividades desarrolladas en  torno  a la cultura organizacional</t>
  </si>
  <si>
    <t>Requerimientos informados /N° de campañas realizada</t>
  </si>
  <si>
    <t xml:space="preserve">1. Realización de informes trimestrales o cuatrimestrales para Metroplús, Ministerio de  Transporte (UMUS);  Plan de Acción, PAAC, Matriz de riesgos de procesos, Matriz Anticorrupción, entre otros. </t>
  </si>
  <si>
    <r>
      <t xml:space="preserve">1. Identificación de públicos estratégicos en los proyectos y seguimiento a través del acompañamiento en distintos comités: </t>
    </r>
    <r>
      <rPr>
        <sz val="12"/>
        <color rgb="FF000000"/>
        <rFont val="Arial"/>
        <family val="2"/>
      </rPr>
      <t xml:space="preserve">Obra, </t>
    </r>
    <r>
      <rPr>
        <sz val="12"/>
        <color indexed="8"/>
        <rFont val="Arial"/>
        <family val="2"/>
      </rPr>
      <t xml:space="preserve"> contratista e interventoría; recorridos, reuniones y demás espacios de socialización de los proyectos.  </t>
    </r>
  </si>
  <si>
    <r>
      <rPr>
        <sz val="12"/>
        <color theme="1"/>
        <rFont val="Arial"/>
        <family val="2"/>
      </rPr>
      <t xml:space="preserve">Afianzamiento de la cultura organizacional de Metroplús.        </t>
    </r>
    <r>
      <rPr>
        <b/>
        <sz val="12"/>
        <color theme="1"/>
        <rFont val="Arial"/>
        <family val="2"/>
      </rPr>
      <t xml:space="preserve">                                                                                      </t>
    </r>
  </si>
  <si>
    <t>Ejecución 1° trimestre (Ene-Mar)</t>
  </si>
  <si>
    <t>TOTAL</t>
  </si>
  <si>
    <t>Estructuración normativa y de buen gobierno corporativo a  través del actuar jurídico con la implementación de los nuevos estatutos de la empresa, y sus manuales de  contratación y de supervisión, e implementación de las 
buenas prácticas de gobierno corporativo que permitan la  gobernanza de la Entidad.</t>
  </si>
  <si>
    <t>Gestión Predial</t>
  </si>
  <si>
    <t>Lograr mayor cobertura en las áreas de influencia.</t>
  </si>
  <si>
    <t>CLIENTES Y MERCADO</t>
  </si>
  <si>
    <t>Estructuración normativa y de buen gobierno corporativo a  través del actuar jurídico con la implementación de los  nuevos estatutos de la empresa, y sus manuales de contratación y de supervisión, e implementación de las buenas prácticas de gobierno corporativo que permitan la gobernanza de la Entidad.</t>
  </si>
  <si>
    <t>Actualizar e Implementación del Manual de Gestión Social</t>
  </si>
  <si>
    <t>Ejecución 1° trimestre (ene- Marzo)</t>
  </si>
  <si>
    <t>Desarrollar y retener personal de alto desempeño</t>
  </si>
  <si>
    <t xml:space="preserve">Implementar modelo de gestión integral del talento humano </t>
  </si>
  <si>
    <t>Dotarnos de herramientas tecnológicas</t>
  </si>
  <si>
    <t>Definir una estrategia de Gestión TIC, que responda a las necesidades de la entidad, alineada con el Direccionamiento Estratégico y la Política de Gobierno Digital.</t>
  </si>
  <si>
    <t>Modelo de gestión del conocimiento</t>
  </si>
  <si>
    <t>Estructuración del actuar corporativo con la implementación de los nuevos Estatutos y del Código de Gobierno Corporativo</t>
  </si>
  <si>
    <t>Para el año 2025 y con base en el convenio de cofinanciación se identificaron los proyectos a realizar en los diferentes municipios, reflejados en el POAI</t>
  </si>
  <si>
    <t>para el presupuesto del 2025, se definieron nuevas líneas de negocio</t>
  </si>
  <si>
    <t>Modelo financiero que equilibre la sostenibilidad de la Entidad</t>
  </si>
  <si>
    <t>Lograr mayor cobertura en el Valle de Aburrá y área de influencia.</t>
  </si>
  <si>
    <t>Contribuir con más usuarios al sistema de transporte en los que intervenimos.</t>
  </si>
  <si>
    <t>Administrar la operación del sistema en el corredor sur</t>
  </si>
  <si>
    <t>Fortalecer la gestión de proyectos</t>
  </si>
  <si>
    <t>Modelo de gestión integral de estudios y diseños</t>
  </si>
  <si>
    <t>Lograr altos estándares de calidad en la prestación del servicio.</t>
  </si>
  <si>
    <t>Control integral de variables de desempeño del Servicio</t>
  </si>
  <si>
    <t xml:space="preserve">Modelo financiero que optimice costos en la operación </t>
  </si>
  <si>
    <t>Plan rector (expansión y crecimiento) del sistema</t>
  </si>
  <si>
    <t>Dirección de Transporte</t>
  </si>
  <si>
    <t>Cumplir con la ejecución de los proyectos integrales con recursos Conpes y no Conpes (de los Municipios)</t>
  </si>
  <si>
    <t>Gestiones con el Municipio de Envigado para finalizar el alcance Conpes</t>
  </si>
  <si>
    <t>Atención Pqrsd</t>
  </si>
  <si>
    <t>Atención y respuesta a las Pqrsd asignados a la Dirección y asistencia a reuniones de seguimiento</t>
  </si>
  <si>
    <t xml:space="preserve">3. Desarrollo de estrategias de comunicación para la divulgación de los proyectos: Boletines informativos de obras, circulares, carteleras, infográficos,  publi postes ya piezas gráficas, entre otros. </t>
  </si>
  <si>
    <t xml:space="preserve">2. Difundir los proyectos en distintos medios y canales de  comunicación a través de estrategias de pauta y posicionamiento, según recursos disponibles con los contratistas de obra:   vallas, afiches, carteleras, volantes, boletines impresos y virtuales, pasacalles, cuñas radiales, entre otros. </t>
  </si>
  <si>
    <t>Visibilizarían de Metroplús en grupos de interés.                                                                   Consolidación de estrategias de comunicación en articulación con otras entidades</t>
  </si>
  <si>
    <t>Realizar la gestión y reportes de la misma según lo establece la política de riesgos de la entidad a las diferentes matrices de riesgos</t>
  </si>
  <si>
    <t>Monitoreo, valoración, gestión y control de los riesgos asociados al proceso durante la vigencia 2025</t>
  </si>
  <si>
    <t xml:space="preserve">Oficina de Comunicaciones </t>
  </si>
  <si>
    <t>Liderar y coordinar el monitoreo , valoración y control de los riesgos asociados al proceso</t>
  </si>
  <si>
    <r>
      <rPr>
        <b/>
        <sz val="12"/>
        <color rgb="FF000000"/>
        <rFont val="Arial"/>
        <family val="2"/>
      </rPr>
      <t>Control interno</t>
    </r>
    <r>
      <rPr>
        <sz val="12"/>
        <color indexed="8"/>
        <rFont val="Arial"/>
        <family val="2"/>
      </rPr>
      <t xml:space="preserve"> </t>
    </r>
  </si>
  <si>
    <t>Identificación, valoración, control y gestión de los riesgos asociados al proceso durante la vigencia 2025</t>
  </si>
  <si>
    <t xml:space="preserve">Gestiones con el Municipio de Medellín para finalizar el alcance CONPES </t>
  </si>
  <si>
    <t>Se realizó presupuesto base cero con la participación de cada una de las direcciones</t>
  </si>
  <si>
    <t>Conjuntamente con los directores de la entidad se realizó el análisis de viabilidad de los proyectos  que necesitan financiación,</t>
  </si>
  <si>
    <t xml:space="preserve">Ejecución  del Plan Estratégico de las  Tecnologías de la información PETI  </t>
  </si>
  <si>
    <t>Gestionar  la adquisición, implementación y puesta en producción de una solución erp</t>
  </si>
  <si>
    <t>Gestionar la Implementación ipv6</t>
  </si>
  <si>
    <t>1, Formulación Plan de trabajo SGSST</t>
  </si>
  <si>
    <t>5, Desarrollo del  plan de trabajo  SGSTT</t>
  </si>
  <si>
    <t>Mesas de comunicaciones interna y externa con otros actores de movilidad.</t>
  </si>
  <si>
    <t xml:space="preserve">Fortalecer cultura organizacional corporativa, capaz de construir un objetivo común. </t>
  </si>
  <si>
    <t>Mayo</t>
  </si>
  <si>
    <t>Junio</t>
  </si>
  <si>
    <t>Julio</t>
  </si>
  <si>
    <t>Agosto</t>
  </si>
  <si>
    <t>Plan de operación blanda
Envigado, Itagüí, Medellín. 
(Plan de operación   temprana )</t>
  </si>
  <si>
    <t>programar la ejecución de las actividades durante todo el año. Porcentualmente cada acción como un 100%</t>
  </si>
  <si>
    <t>Gestionar la adquisición  SAN (Unidad De Almacenamiento De Red)</t>
  </si>
  <si>
    <t xml:space="preserve">Requerimientos jurídicos atendidos de manera oportuna en  cumplimiento de las funciones a cargo de la Dirección Jurídica </t>
  </si>
  <si>
    <t>16.8%</t>
  </si>
  <si>
    <t>Organización, foliación, hoja de control y digitalización serie contratos 2024 prestación de servicios</t>
  </si>
  <si>
    <t>ESTACIONES PRETRONCAL DEL SUR</t>
  </si>
  <si>
    <t xml:space="preserve">Ejecución de estudios y diseños </t>
  </si>
  <si>
    <t>Diseños para construcción</t>
  </si>
  <si>
    <t>Realizar el seguimiento al contrato de consultoría No.18 de 2024</t>
  </si>
  <si>
    <t xml:space="preserve">Diseños para construcción 
Seguimiento a la obra con el fin de terminarla en el plazo contractual </t>
  </si>
  <si>
    <t xml:space="preserve">Realizar el seguimiento al contrato de obra No.32 </t>
  </si>
  <si>
    <t>Producto de diseños
Actas de Terminación y Recibo suscritas</t>
  </si>
  <si>
    <t>Recibo del contrato de consultoría</t>
  </si>
  <si>
    <t>Recopilación e indización radicados 2024 QF Documento para consulta general</t>
  </si>
  <si>
    <t>Digitalización serie documental comprobantes de egreso primer semestre 2024</t>
  </si>
  <si>
    <t>Estructuración normativa y de buen gobierno corporativo a  través del actuar jurídico con la implementación de los nuevos estatutos de la empresa, y sus manuales de  contratación y de supervisión, e implementación de las buenas prácticas de gobierno corporativo que permitan la  gobernanza de la Entidad.</t>
  </si>
  <si>
    <t>Realizar monitoreo según lo establece la política de riesgos de la entidad a la matriz de riesgos</t>
  </si>
  <si>
    <t>Actualizacion de la política de admisnitracion de Riesgos de la entidad</t>
  </si>
  <si>
    <t>Actualización del mapa de riesgos.
Implementación del Programa de Transparencia y Ética Pública (PTEP) y fortalecimiento de la gestión del riesgo de corrupción.</t>
  </si>
  <si>
    <t>Implementación del Programa de Transparencia y Ética Pública – PTEP</t>
  </si>
  <si>
    <t>Diseñar y adoptar el Plan de Transición del PAAC al PTEP conforme al Decreto 1122 de 2024.
Implementar progresivamente los componentes transversal y programático del PTEP.
Actualizar y fortalecer la gestión del riesgo de corrupción en articulación con la Ley 2195 de 2022.
Monitorear y evaluar la implementación del PTEP durante el periodo de ejecución.</t>
  </si>
  <si>
    <t>Diseño y aprobación del Plan de Transición del PAAC al PTEP.</t>
  </si>
  <si>
    <t>Monitoreo y seguimiento a la implementación del Plan de Transición.</t>
  </si>
  <si>
    <t>Diseño e implementación de los componentes transversal y programático del PTEP.</t>
  </si>
  <si>
    <t>Monitoreo, evaluación y reporte de avances del PTEP.</t>
  </si>
  <si>
    <t>Plan de Transición del PTEP adoptado.
Programa de Transparencia y Ética Pública de Metroplús diseñado e implementado.
Informe de seguimiento al Plan de Transición del PTEP.
Informe de monitoreo y evaluación del PTEP.</t>
  </si>
  <si>
    <t>Implementar al 100% el Plan de Transición del Programa de Transparencia y Ética Pública durante el periodo enero–diciembre.</t>
  </si>
  <si>
    <t>Indicador 1: Cumplimiento del Plan de Transición del PTEP
Fórmula:
Actividades ejecutadas del Plan de Transicion/
Actividades programadas
× 100
Indicador 2: Avance en la implementación del PTEP
Componentes implementados del PTEP
Total de componentes establecidos/
Total de componentes establecidos
Componentes implementados del PTEP ×100</t>
  </si>
  <si>
    <t>FORMULACIÓN PLAN DE ACCIÓN OPERATIVO- AÑO 2026</t>
  </si>
  <si>
    <t xml:space="preserve"> INFRAESTRUCTURA</t>
  </si>
  <si>
    <t xml:space="preserve"> VIGENCIA 2026</t>
  </si>
  <si>
    <t>INNOVACIÓN, DESARROLLO Y TRANSFORMACIÓN TECNOLÓGICA</t>
  </si>
  <si>
    <t>Entrega oficial del proyecto al Distrito de Medellín</t>
  </si>
  <si>
    <t>Acta
 de entrega al municipio</t>
  </si>
  <si>
    <t>Acta suscrita</t>
  </si>
  <si>
    <t>Gerencia General
Dirección Jurídica</t>
  </si>
  <si>
    <t xml:space="preserve">Supervisar el contrato de interventoría No.19 de 2024  </t>
  </si>
  <si>
    <t>Avance programado y ejecutado
Actas de recibo suscritas</t>
  </si>
  <si>
    <t>Ejecución de estudios y diseños 
Ejecución obras</t>
  </si>
  <si>
    <t>Diseños para construcción
Obra ejecutada
Actas de recibo de los contratos 
Acta de entrega al Distrito de Medellín</t>
  </si>
  <si>
    <t>Informes al juzgado
Diseños técnicos de la estación</t>
  </si>
  <si>
    <t>Aceptación de los informes por parte del Juzgado
Acta de recibo</t>
  </si>
  <si>
    <t>Acta de recibo y liquidación del contrato No.32 de 2025</t>
  </si>
  <si>
    <t>Supervisar el contrato No.32 de 2025</t>
  </si>
  <si>
    <t>Supervisar el contrato de interventoría No.38 de 2025</t>
  </si>
  <si>
    <t>Obra ejecutada</t>
  </si>
  <si>
    <t>Recibo y liquidación de los contratos</t>
  </si>
  <si>
    <t>Realizar el seguimiento al contrato de obra No.37 de 2025</t>
  </si>
  <si>
    <t>Liquidación del contrato de interventoría No.45 de 2021</t>
  </si>
  <si>
    <t>Implementar socializar o Actualizar los procedimientos e instructivos del proceso</t>
  </si>
  <si>
    <t xml:space="preserve">implemantación scialización y/o actualización del proceso  </t>
  </si>
  <si>
    <t xml:space="preserve">Actualizar  indicadores  de medición del proceso de apliaplicabilidad a los procesos constructivos </t>
  </si>
  <si>
    <t>Realizar las reuniones informativas de los proyectos en ejecución (inicio, avance, finalización además de reuniones con veedurías u organizaciones sociales, así como comunidad en general.</t>
  </si>
  <si>
    <t>FORMULACIÓN PLAN DE ACCIÓN -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</si>
</sst>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64" formatCode="&quot;$&quot;\ #,##0_);[Red]\(&quot;$&quot;\ #,##0\)"/>
    <numFmt numFmtId="165" formatCode="_(&quot;$&quot;\ * #,##0.00_);_(&quot;$&quot;\ * \(#,##0.00\);_(&quot;$&quot;\ * &quot;-&quot;??_);_(@_)"/>
    <numFmt numFmtId="166" formatCode="yyyy\-mm\-dd;@"/>
    <numFmt numFmtId="167" formatCode="0.0%"/>
    <numFmt numFmtId="168" formatCode="[$$-240A]\ #,##0"/>
    <numFmt numFmtId="169" formatCode="_-* #,##0.00_-;\-* #,##0.00_-;_-* &quot;-&quot;??_-;_-@"/>
    <numFmt numFmtId="170" formatCode="_-&quot;$&quot;\ * #,##0_-;\-&quot;$&quot;\ * #,##0_-;_-&quot;$&quot;\ * &quot;-&quot;??_-;_-@_-"/>
    <numFmt numFmtId="171" formatCode="&quot;$&quot;\ #,##0"/>
    <numFmt numFmtId="172" formatCode="_ * #,##0_ ;_ * \-#,##0_ ;_ * &quot;-&quot;??_ ;_ @_ "/>
  </numFmts>
  <fonts count="59" x14ac:knownFonts="1">
    <font>
      <sz val="11"/>
      <color theme="1"/>
      <name val="Calibri"/>
      <family val="2"/>
      <scheme val="minor"/>
    </font>
    <font>
      <b/>
      <sz val="18"/>
      <color indexed="8"/>
      <name val="Arial"/>
      <family val="2"/>
    </font>
    <font>
      <sz val="11"/>
      <color indexed="8"/>
      <name val="Arial"/>
      <family val="2"/>
    </font>
    <font>
      <b/>
      <sz val="11"/>
      <color indexed="8"/>
      <name val="Arial"/>
      <family val="2"/>
    </font>
    <font>
      <sz val="10"/>
      <name val="Arial"/>
      <family val="2"/>
    </font>
    <font>
      <b/>
      <sz val="20"/>
      <name val="Arial"/>
      <family val="2"/>
    </font>
    <font>
      <b/>
      <sz val="10"/>
      <color indexed="8"/>
      <name val="Arial"/>
      <family val="2"/>
    </font>
    <font>
      <b/>
      <u/>
      <sz val="11"/>
      <name val="Arial"/>
      <family val="2"/>
    </font>
    <font>
      <b/>
      <sz val="11"/>
      <name val="Arial"/>
      <family val="2"/>
    </font>
    <font>
      <b/>
      <sz val="11"/>
      <color indexed="12"/>
      <name val="Arial"/>
      <family val="2"/>
    </font>
    <font>
      <b/>
      <sz val="11"/>
      <name val="Calibri"/>
      <family val="2"/>
    </font>
    <font>
      <sz val="10"/>
      <color indexed="8"/>
      <name val="Arial"/>
      <family val="2"/>
    </font>
    <font>
      <sz val="11"/>
      <color indexed="8"/>
      <name val="Calibri"/>
      <family val="2"/>
    </font>
    <font>
      <sz val="11"/>
      <color theme="1"/>
      <name val="Calibri"/>
      <family val="2"/>
      <scheme val="minor"/>
    </font>
    <font>
      <sz val="12"/>
      <color theme="1"/>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sz val="11"/>
      <color theme="1"/>
      <name val="Arial"/>
      <family val="2"/>
    </font>
    <font>
      <sz val="14"/>
      <color theme="1"/>
      <name val="Arial"/>
      <family val="2"/>
    </font>
    <font>
      <b/>
      <sz val="9"/>
      <color theme="1"/>
      <name val="Calibri"/>
      <family val="2"/>
      <scheme val="minor"/>
    </font>
    <font>
      <sz val="12"/>
      <name val="Arial"/>
      <family val="2"/>
    </font>
    <font>
      <sz val="11"/>
      <name val="Arial"/>
      <family val="2"/>
    </font>
    <font>
      <b/>
      <sz val="12"/>
      <name val="Arial"/>
      <family val="2"/>
    </font>
    <font>
      <b/>
      <sz val="12"/>
      <color theme="1"/>
      <name val="Arial"/>
      <family val="2"/>
    </font>
    <font>
      <sz val="12"/>
      <color indexed="8"/>
      <name val="Arial"/>
      <family val="2"/>
    </font>
    <font>
      <sz val="12"/>
      <color rgb="FFFF0000"/>
      <name val="Arial"/>
      <family val="2"/>
    </font>
    <font>
      <b/>
      <sz val="12"/>
      <color indexed="8"/>
      <name val="Arial"/>
      <family val="2"/>
    </font>
    <font>
      <sz val="14"/>
      <color theme="1"/>
      <name val="Calibri"/>
      <family val="2"/>
      <scheme val="minor"/>
    </font>
    <font>
      <b/>
      <sz val="14"/>
      <color theme="1"/>
      <name val="Calibri"/>
      <family val="2"/>
      <scheme val="minor"/>
    </font>
    <font>
      <sz val="14"/>
      <name val="Arial"/>
      <family val="2"/>
    </font>
    <font>
      <b/>
      <sz val="16"/>
      <color theme="1"/>
      <name val="Calibri"/>
      <family val="2"/>
      <scheme val="minor"/>
    </font>
    <font>
      <b/>
      <sz val="10"/>
      <name val="Arial"/>
      <family val="2"/>
    </font>
    <font>
      <b/>
      <sz val="10"/>
      <color theme="1"/>
      <name val="Arial"/>
      <family val="2"/>
    </font>
    <font>
      <b/>
      <sz val="11"/>
      <color theme="1"/>
      <name val="Arial"/>
      <family val="2"/>
    </font>
    <font>
      <sz val="11"/>
      <color rgb="FF000000"/>
      <name val="Arial"/>
      <family val="2"/>
    </font>
    <font>
      <sz val="11"/>
      <color theme="1"/>
      <name val="Calibri"/>
      <family val="2"/>
    </font>
    <font>
      <sz val="12"/>
      <color theme="1"/>
      <name val="Arial"/>
      <family val="2"/>
    </font>
    <font>
      <sz val="11"/>
      <color theme="1"/>
      <name val="Arial"/>
      <family val="2"/>
    </font>
    <font>
      <b/>
      <sz val="9"/>
      <color theme="1"/>
      <name val="Arial"/>
      <family val="2"/>
    </font>
    <font>
      <b/>
      <sz val="9"/>
      <color indexed="8"/>
      <name val="Arial"/>
      <family val="2"/>
    </font>
    <font>
      <b/>
      <u/>
      <sz val="10"/>
      <name val="Arial"/>
      <family val="2"/>
    </font>
    <font>
      <sz val="12"/>
      <color theme="1"/>
      <name val="Calibri"/>
      <family val="2"/>
      <scheme val="minor"/>
    </font>
    <font>
      <sz val="12"/>
      <color rgb="FF000000"/>
      <name val="Arial"/>
      <family val="2"/>
    </font>
    <font>
      <u/>
      <sz val="12"/>
      <name val="Arial"/>
      <family val="2"/>
    </font>
    <font>
      <sz val="12"/>
      <color theme="1"/>
      <name val="Calibri"/>
      <family val="2"/>
    </font>
    <font>
      <b/>
      <sz val="12"/>
      <color theme="1"/>
      <name val="Calibri"/>
      <family val="2"/>
    </font>
    <font>
      <b/>
      <sz val="12"/>
      <color rgb="FF000000"/>
      <name val="Arial"/>
      <family val="2"/>
    </font>
    <font>
      <b/>
      <sz val="16"/>
      <color indexed="8"/>
      <name val="Arial"/>
      <family val="2"/>
    </font>
    <font>
      <b/>
      <sz val="20"/>
      <color theme="1"/>
      <name val="Arial"/>
      <family val="2"/>
    </font>
    <font>
      <b/>
      <sz val="14"/>
      <color theme="1"/>
      <name val="Arial"/>
      <family val="2"/>
    </font>
    <font>
      <b/>
      <sz val="14"/>
      <name val="Arial"/>
      <family val="2"/>
    </font>
    <font>
      <sz val="12"/>
      <name val="Calibri"/>
      <family val="2"/>
    </font>
    <font>
      <b/>
      <sz val="12"/>
      <name val="Calibri"/>
      <family val="2"/>
    </font>
    <font>
      <sz val="11"/>
      <name val="Calibri"/>
      <family val="2"/>
      <scheme val="minor"/>
    </font>
    <font>
      <sz val="11"/>
      <name val="Calibri"/>
      <family val="2"/>
    </font>
    <font>
      <b/>
      <sz val="24"/>
      <color theme="1"/>
      <name val="Arial"/>
      <family val="2"/>
    </font>
    <font>
      <b/>
      <sz val="18"/>
      <name val="Arial"/>
      <family val="2"/>
    </font>
  </fonts>
  <fills count="3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31"/>
        <bgColor indexed="64"/>
      </patternFill>
    </fill>
    <fill>
      <patternFill patternType="solid">
        <fgColor indexed="27"/>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FFFF"/>
        <bgColor rgb="FFFFFFFF"/>
      </patternFill>
    </fill>
    <fill>
      <patternFill patternType="solid">
        <fgColor rgb="FFC0C0C0"/>
        <bgColor rgb="FFC0C0C0"/>
      </patternFill>
    </fill>
    <fill>
      <patternFill patternType="solid">
        <fgColor theme="0"/>
        <bgColor theme="0"/>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ECF4FA"/>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33D552"/>
        <bgColor indexed="64"/>
      </patternFill>
    </fill>
    <fill>
      <patternFill patternType="solid">
        <fgColor theme="2"/>
        <bgColor indexed="64"/>
      </patternFill>
    </fill>
    <fill>
      <patternFill patternType="solid">
        <fgColor theme="2"/>
        <bgColor rgb="FFFFFFFF"/>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rgb="FFFFFFFF"/>
      </patternFill>
    </fill>
    <fill>
      <patternFill patternType="solid">
        <fgColor rgb="FFFFFF00"/>
        <bgColor theme="0"/>
      </patternFill>
    </fill>
    <fill>
      <patternFill patternType="solid">
        <fgColor rgb="FFFFFF00"/>
        <bgColor rgb="FFFFFFFF"/>
      </patternFill>
    </fill>
  </fills>
  <borders count="9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auto="1"/>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auto="1"/>
      </left>
      <right/>
      <top style="thin">
        <color indexed="64"/>
      </top>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auto="1"/>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12">
    <xf numFmtId="0" fontId="0" fillId="0" borderId="0"/>
    <xf numFmtId="0" fontId="4" fillId="0" borderId="0"/>
    <xf numFmtId="165" fontId="13" fillId="0" borderId="0" applyFont="0" applyFill="0" applyBorder="0" applyAlignment="0" applyProtection="0"/>
    <xf numFmtId="9" fontId="12" fillId="0" borderId="0" applyFont="0" applyFill="0" applyBorder="0" applyAlignment="0" applyProtection="0"/>
    <xf numFmtId="0" fontId="13" fillId="0" borderId="0"/>
    <xf numFmtId="0" fontId="4" fillId="0" borderId="0"/>
    <xf numFmtId="0" fontId="13" fillId="0" borderId="0"/>
    <xf numFmtId="0" fontId="4" fillId="0" borderId="0"/>
    <xf numFmtId="9" fontId="12"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cellStyleXfs>
  <cellXfs count="1647">
    <xf numFmtId="0" fontId="0" fillId="0" borderId="0" xfId="0"/>
    <xf numFmtId="0" fontId="2" fillId="2" borderId="8" xfId="0" applyFont="1" applyFill="1" applyBorder="1"/>
    <xf numFmtId="0" fontId="6" fillId="4" borderId="12" xfId="0" applyFont="1" applyFill="1" applyBorder="1" applyAlignment="1">
      <alignment vertical="center" wrapText="1"/>
    </xf>
    <xf numFmtId="0" fontId="3" fillId="4" borderId="12" xfId="0" applyFont="1" applyFill="1" applyBorder="1" applyAlignment="1">
      <alignment horizontal="center" vertical="center" wrapText="1"/>
    </xf>
    <xf numFmtId="17" fontId="9" fillId="5" borderId="12" xfId="1" applyNumberFormat="1" applyFont="1" applyFill="1" applyBorder="1" applyAlignment="1">
      <alignment horizontal="center" vertical="center"/>
    </xf>
    <xf numFmtId="0" fontId="0" fillId="0" borderId="12" xfId="0" applyBorder="1"/>
    <xf numFmtId="10" fontId="0" fillId="0" borderId="0" xfId="0" applyNumberFormat="1"/>
    <xf numFmtId="9" fontId="0" fillId="0" borderId="0" xfId="0" applyNumberFormat="1"/>
    <xf numFmtId="0" fontId="0" fillId="7" borderId="0" xfId="0" applyFill="1"/>
    <xf numFmtId="0" fontId="5" fillId="3" borderId="21" xfId="1" applyFont="1" applyFill="1" applyBorder="1" applyAlignment="1">
      <alignment horizontal="center" vertical="center" wrapText="1"/>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2" borderId="0" xfId="0" applyFont="1" applyFill="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8" xfId="0" applyFont="1" applyFill="1" applyBorder="1" applyAlignment="1">
      <alignment vertical="center"/>
    </xf>
    <xf numFmtId="0" fontId="1" fillId="2" borderId="7" xfId="0" applyFont="1" applyFill="1" applyBorder="1" applyAlignment="1">
      <alignment vertical="center"/>
    </xf>
    <xf numFmtId="0" fontId="11" fillId="0" borderId="0" xfId="0" applyFont="1" applyAlignment="1">
      <alignment vertical="center" wrapText="1"/>
    </xf>
    <xf numFmtId="9" fontId="3" fillId="0" borderId="0" xfId="3" applyFont="1" applyFill="1" applyBorder="1" applyAlignment="1">
      <alignment horizontal="center" vertical="center" wrapText="1"/>
    </xf>
    <xf numFmtId="0" fontId="4" fillId="0" borderId="0" xfId="1" applyAlignment="1">
      <alignment horizontal="center" vertical="center" wrapText="1"/>
    </xf>
    <xf numFmtId="1" fontId="4" fillId="2" borderId="0" xfId="1" applyNumberFormat="1" applyFill="1" applyAlignment="1">
      <alignment horizontal="center" vertical="center" wrapText="1"/>
    </xf>
    <xf numFmtId="0" fontId="11" fillId="0" borderId="0" xfId="0" applyFont="1" applyAlignment="1">
      <alignment horizontal="center" vertical="center" wrapText="1"/>
    </xf>
    <xf numFmtId="9" fontId="4" fillId="2" borderId="0" xfId="1" applyNumberFormat="1" applyFill="1" applyAlignment="1">
      <alignment horizontal="center" vertical="center" wrapText="1"/>
    </xf>
    <xf numFmtId="17" fontId="4" fillId="2" borderId="0" xfId="0" applyNumberFormat="1" applyFont="1" applyFill="1" applyAlignment="1">
      <alignment horizontal="center" vertical="center" wrapText="1"/>
    </xf>
    <xf numFmtId="9" fontId="4" fillId="8" borderId="0" xfId="1" applyNumberFormat="1" applyFill="1" applyAlignment="1">
      <alignment horizontal="center" vertical="center" wrapText="1"/>
    </xf>
    <xf numFmtId="0" fontId="11" fillId="0" borderId="0" xfId="0" applyFont="1" applyAlignment="1">
      <alignment horizontal="center" vertical="center"/>
    </xf>
    <xf numFmtId="9" fontId="11" fillId="0" borderId="0" xfId="0" applyNumberFormat="1" applyFont="1" applyAlignment="1">
      <alignment horizontal="center" vertical="center" wrapText="1"/>
    </xf>
    <xf numFmtId="9" fontId="11" fillId="0" borderId="0" xfId="0" applyNumberFormat="1" applyFont="1" applyAlignment="1">
      <alignment horizontal="left" vertical="center" wrapText="1"/>
    </xf>
    <xf numFmtId="9" fontId="4" fillId="7" borderId="0" xfId="1" applyNumberFormat="1" applyFill="1" applyAlignment="1">
      <alignment horizontal="center" vertical="center" wrapText="1"/>
    </xf>
    <xf numFmtId="9" fontId="4" fillId="7" borderId="0" xfId="1" applyNumberFormat="1" applyFill="1" applyAlignment="1">
      <alignment horizontal="left" vertical="center" wrapText="1"/>
    </xf>
    <xf numFmtId="0" fontId="4" fillId="7" borderId="0" xfId="0" applyFont="1" applyFill="1" applyAlignment="1">
      <alignment horizontal="center" vertical="center" wrapText="1"/>
    </xf>
    <xf numFmtId="0" fontId="4" fillId="2" borderId="0" xfId="0" applyFont="1" applyFill="1" applyAlignment="1">
      <alignment horizontal="center" vertical="center" wrapText="1"/>
    </xf>
    <xf numFmtId="9" fontId="19" fillId="0" borderId="0" xfId="0" applyNumberFormat="1" applyFont="1" applyAlignment="1">
      <alignment horizontal="center" vertical="center" wrapText="1"/>
    </xf>
    <xf numFmtId="9" fontId="14" fillId="0" borderId="0" xfId="0" applyNumberFormat="1" applyFont="1" applyAlignment="1">
      <alignment horizontal="center" vertical="center" wrapText="1"/>
    </xf>
    <xf numFmtId="0" fontId="14" fillId="0" borderId="12" xfId="0" applyFont="1" applyBorder="1" applyAlignment="1">
      <alignment horizontal="center" vertical="center" wrapText="1"/>
    </xf>
    <xf numFmtId="9" fontId="26" fillId="0" borderId="12" xfId="3" applyFont="1" applyFill="1" applyBorder="1" applyAlignment="1">
      <alignment horizontal="center" vertical="center" wrapText="1"/>
    </xf>
    <xf numFmtId="9" fontId="26" fillId="0" borderId="16" xfId="3" applyFont="1" applyFill="1" applyBorder="1" applyAlignment="1">
      <alignment horizontal="center" vertical="center" wrapText="1"/>
    </xf>
    <xf numFmtId="0" fontId="26" fillId="0" borderId="17" xfId="0" applyFont="1" applyBorder="1" applyAlignment="1">
      <alignment vertical="center" wrapText="1"/>
    </xf>
    <xf numFmtId="9" fontId="26" fillId="0" borderId="17" xfId="3" applyFont="1" applyFill="1" applyBorder="1" applyAlignment="1">
      <alignment horizontal="center" vertical="center" wrapText="1"/>
    </xf>
    <xf numFmtId="0" fontId="26" fillId="0" borderId="12" xfId="0" applyFont="1" applyBorder="1" applyAlignment="1">
      <alignment vertical="center" wrapText="1"/>
    </xf>
    <xf numFmtId="0" fontId="26" fillId="0" borderId="16" xfId="0" applyFont="1" applyBorder="1" applyAlignment="1">
      <alignment vertical="center" wrapText="1"/>
    </xf>
    <xf numFmtId="0" fontId="22" fillId="7" borderId="12" xfId="0" applyFont="1" applyFill="1" applyBorder="1" applyAlignment="1">
      <alignment vertical="center" wrapText="1"/>
    </xf>
    <xf numFmtId="1" fontId="22" fillId="2" borderId="12" xfId="1" applyNumberFormat="1" applyFont="1" applyFill="1" applyBorder="1" applyAlignment="1">
      <alignment horizontal="center" vertical="center" wrapText="1"/>
    </xf>
    <xf numFmtId="0" fontId="14" fillId="0" borderId="12" xfId="0" applyFont="1" applyBorder="1" applyAlignment="1">
      <alignment vertical="center" wrapText="1"/>
    </xf>
    <xf numFmtId="0" fontId="14" fillId="7" borderId="12" xfId="0" applyFont="1" applyFill="1" applyBorder="1" applyAlignment="1">
      <alignment horizontal="left" vertical="center" wrapText="1"/>
    </xf>
    <xf numFmtId="9" fontId="26" fillId="7" borderId="12" xfId="0" applyNumberFormat="1" applyFont="1" applyFill="1" applyBorder="1" applyAlignment="1">
      <alignment vertical="center" wrapText="1"/>
    </xf>
    <xf numFmtId="0" fontId="14" fillId="7" borderId="12" xfId="0" applyFont="1" applyFill="1" applyBorder="1" applyAlignment="1">
      <alignment horizontal="justify" vertical="center" wrapText="1"/>
    </xf>
    <xf numFmtId="1" fontId="22" fillId="7" borderId="12" xfId="1" applyNumberFormat="1" applyFont="1" applyFill="1" applyBorder="1" applyAlignment="1">
      <alignment horizontal="center" vertical="center"/>
    </xf>
    <xf numFmtId="9" fontId="22" fillId="7" borderId="12" xfId="0" applyNumberFormat="1" applyFont="1" applyFill="1" applyBorder="1" applyAlignment="1">
      <alignment horizontal="justify" vertical="center" wrapText="1"/>
    </xf>
    <xf numFmtId="0" fontId="22" fillId="0" borderId="12" xfId="1" applyFont="1" applyBorder="1" applyAlignment="1">
      <alignment horizontal="center" vertical="center" wrapText="1"/>
    </xf>
    <xf numFmtId="0" fontId="31" fillId="0" borderId="12" xfId="1" applyFont="1" applyBorder="1" applyAlignment="1">
      <alignment horizontal="center" vertical="center" wrapText="1"/>
    </xf>
    <xf numFmtId="0" fontId="29" fillId="0" borderId="12" xfId="0" applyFont="1" applyBorder="1" applyAlignment="1">
      <alignment horizontal="center" vertical="center" wrapText="1"/>
    </xf>
    <xf numFmtId="17" fontId="31" fillId="2" borderId="12" xfId="0" applyNumberFormat="1" applyFont="1" applyFill="1" applyBorder="1" applyAlignment="1">
      <alignment horizontal="center" vertical="center" wrapText="1"/>
    </xf>
    <xf numFmtId="0" fontId="0" fillId="7" borderId="0" xfId="0" applyFill="1" applyAlignment="1">
      <alignment horizontal="center"/>
    </xf>
    <xf numFmtId="0" fontId="32" fillId="7" borderId="0" xfId="0" applyFont="1" applyFill="1" applyAlignment="1">
      <alignment horizontal="right" vertical="center"/>
    </xf>
    <xf numFmtId="0" fontId="11" fillId="7" borderId="0" xfId="0" applyFont="1" applyFill="1" applyAlignment="1">
      <alignment vertical="center" wrapText="1"/>
    </xf>
    <xf numFmtId="9" fontId="3" fillId="7" borderId="0" xfId="3" applyFont="1" applyFill="1" applyBorder="1" applyAlignment="1">
      <alignment horizontal="center" vertical="center" wrapText="1"/>
    </xf>
    <xf numFmtId="0" fontId="4" fillId="7" borderId="0" xfId="1" applyFill="1" applyAlignment="1">
      <alignment horizontal="center" vertical="center" wrapText="1"/>
    </xf>
    <xf numFmtId="1" fontId="4" fillId="7" borderId="0" xfId="1" applyNumberFormat="1" applyFill="1" applyAlignment="1">
      <alignment horizontal="center" vertical="center" wrapText="1"/>
    </xf>
    <xf numFmtId="17" fontId="4" fillId="7" borderId="0" xfId="0" applyNumberFormat="1" applyFont="1" applyFill="1" applyAlignment="1">
      <alignment horizontal="center" vertical="center" wrapText="1"/>
    </xf>
    <xf numFmtId="0" fontId="11" fillId="7" borderId="0" xfId="0" applyFont="1" applyFill="1" applyAlignment="1">
      <alignment horizontal="center" vertical="center"/>
    </xf>
    <xf numFmtId="9" fontId="11" fillId="7" borderId="0" xfId="0" applyNumberFormat="1" applyFont="1" applyFill="1" applyAlignment="1">
      <alignment horizontal="left" vertical="center" wrapText="1"/>
    </xf>
    <xf numFmtId="9" fontId="11" fillId="7" borderId="0" xfId="0" applyNumberFormat="1" applyFont="1" applyFill="1" applyAlignment="1">
      <alignment horizontal="center" vertical="center" wrapText="1"/>
    </xf>
    <xf numFmtId="0" fontId="30" fillId="0" borderId="12" xfId="0" applyFont="1" applyBorder="1" applyAlignment="1">
      <alignment horizontal="left" vertical="center"/>
    </xf>
    <xf numFmtId="0" fontId="33" fillId="7" borderId="12" xfId="0" applyFont="1" applyFill="1" applyBorder="1" applyAlignment="1">
      <alignment horizontal="center" vertical="center" wrapText="1"/>
    </xf>
    <xf numFmtId="0" fontId="0" fillId="0" borderId="0" xfId="0" applyAlignment="1">
      <alignment wrapText="1"/>
    </xf>
    <xf numFmtId="9" fontId="19" fillId="0" borderId="26" xfId="0" applyNumberFormat="1" applyFont="1" applyBorder="1" applyAlignment="1">
      <alignment horizontal="center" vertical="center" wrapText="1"/>
    </xf>
    <xf numFmtId="0" fontId="3" fillId="2" borderId="1" xfId="0" applyFont="1" applyFill="1" applyBorder="1" applyAlignment="1">
      <alignment vertical="center"/>
    </xf>
    <xf numFmtId="0" fontId="3" fillId="2" borderId="3"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19" fillId="2" borderId="4" xfId="0" applyFont="1" applyFill="1" applyBorder="1"/>
    <xf numFmtId="0" fontId="19" fillId="2" borderId="5" xfId="0" applyFont="1" applyFill="1" applyBorder="1"/>
    <xf numFmtId="0" fontId="3" fillId="2" borderId="6" xfId="0" applyFont="1" applyFill="1" applyBorder="1" applyAlignment="1">
      <alignment vertical="center"/>
    </xf>
    <xf numFmtId="0" fontId="3" fillId="2" borderId="8" xfId="0" applyFont="1" applyFill="1" applyBorder="1" applyAlignment="1">
      <alignment vertical="center"/>
    </xf>
    <xf numFmtId="0" fontId="3" fillId="2" borderId="7" xfId="0" applyFont="1" applyFill="1" applyBorder="1" applyAlignment="1">
      <alignment vertical="center"/>
    </xf>
    <xf numFmtId="0" fontId="19" fillId="2" borderId="6" xfId="0" applyFont="1" applyFill="1" applyBorder="1"/>
    <xf numFmtId="0" fontId="19" fillId="2" borderId="7" xfId="0" applyFont="1" applyFill="1" applyBorder="1"/>
    <xf numFmtId="0" fontId="19" fillId="2" borderId="8" xfId="0" applyFont="1" applyFill="1" applyBorder="1"/>
    <xf numFmtId="0" fontId="19" fillId="7" borderId="8" xfId="0" applyFont="1" applyFill="1" applyBorder="1"/>
    <xf numFmtId="0" fontId="19" fillId="7" borderId="7" xfId="0" applyFont="1" applyFill="1" applyBorder="1"/>
    <xf numFmtId="0" fontId="19" fillId="0" borderId="0" xfId="0" applyFont="1"/>
    <xf numFmtId="0" fontId="19" fillId="7" borderId="0" xfId="0" applyFont="1" applyFill="1"/>
    <xf numFmtId="0" fontId="19" fillId="0" borderId="12" xfId="0" applyFont="1" applyBorder="1"/>
    <xf numFmtId="0" fontId="2" fillId="0" borderId="0" xfId="0" applyFont="1" applyAlignment="1">
      <alignment horizontal="center" vertical="center" wrapText="1"/>
    </xf>
    <xf numFmtId="0" fontId="23" fillId="0" borderId="0" xfId="1" applyFont="1" applyAlignment="1">
      <alignment horizontal="center"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3" fillId="7" borderId="0" xfId="1" applyNumberFormat="1" applyFont="1" applyFill="1" applyAlignment="1">
      <alignment horizontal="left" vertical="center" wrapText="1"/>
    </xf>
    <xf numFmtId="9" fontId="19" fillId="0" borderId="0" xfId="0" applyNumberFormat="1" applyFont="1"/>
    <xf numFmtId="9" fontId="10" fillId="6" borderId="0" xfId="0" applyNumberFormat="1" applyFont="1" applyFill="1" applyAlignment="1">
      <alignment horizontal="center" vertical="center" wrapText="1"/>
    </xf>
    <xf numFmtId="0" fontId="23" fillId="7" borderId="0" xfId="0" applyFont="1" applyFill="1" applyAlignment="1">
      <alignment horizontal="center" vertical="center" wrapText="1"/>
    </xf>
    <xf numFmtId="0" fontId="23" fillId="2" borderId="0" xfId="0" applyFont="1" applyFill="1" applyAlignment="1">
      <alignment horizontal="center" vertical="center" wrapText="1"/>
    </xf>
    <xf numFmtId="0" fontId="2" fillId="0" borderId="0" xfId="0" applyFont="1" applyAlignment="1">
      <alignment vertical="center" wrapText="1"/>
    </xf>
    <xf numFmtId="1" fontId="23" fillId="2" borderId="0" xfId="1" applyNumberFormat="1" applyFont="1" applyFill="1" applyAlignment="1">
      <alignment horizontal="center" vertical="center" wrapText="1"/>
    </xf>
    <xf numFmtId="9" fontId="23" fillId="7" borderId="0" xfId="1" applyNumberFormat="1" applyFont="1" applyFill="1" applyAlignment="1">
      <alignment horizontal="center" vertical="center" wrapText="1"/>
    </xf>
    <xf numFmtId="17" fontId="23" fillId="2" borderId="0" xfId="0" applyNumberFormat="1" applyFont="1" applyFill="1" applyAlignment="1">
      <alignment horizontal="center" vertical="center" wrapText="1"/>
    </xf>
    <xf numFmtId="9" fontId="2" fillId="0" borderId="0" xfId="0" applyNumberFormat="1" applyFont="1" applyAlignment="1">
      <alignment horizontal="left" vertical="center" wrapText="1"/>
    </xf>
    <xf numFmtId="171" fontId="3" fillId="2" borderId="3" xfId="0" applyNumberFormat="1" applyFont="1" applyFill="1" applyBorder="1" applyAlignment="1">
      <alignment horizontal="right" vertical="center"/>
    </xf>
    <xf numFmtId="171" fontId="3" fillId="2" borderId="0" xfId="0" applyNumberFormat="1" applyFont="1" applyFill="1" applyAlignment="1">
      <alignment horizontal="right" vertical="center"/>
    </xf>
    <xf numFmtId="171" fontId="3" fillId="2" borderId="8" xfId="0" applyNumberFormat="1" applyFont="1" applyFill="1" applyBorder="1" applyAlignment="1">
      <alignment horizontal="right" vertical="center"/>
    </xf>
    <xf numFmtId="171" fontId="2" fillId="2" borderId="8" xfId="0" applyNumberFormat="1" applyFont="1" applyFill="1" applyBorder="1" applyAlignment="1">
      <alignment horizontal="right"/>
    </xf>
    <xf numFmtId="10" fontId="19" fillId="0" borderId="0" xfId="0" applyNumberFormat="1" applyFont="1"/>
    <xf numFmtId="171" fontId="19" fillId="0" borderId="0" xfId="0" applyNumberFormat="1" applyFont="1" applyAlignment="1">
      <alignment horizontal="right"/>
    </xf>
    <xf numFmtId="0" fontId="22" fillId="7" borderId="12" xfId="0" applyFont="1" applyFill="1" applyBorder="1" applyAlignment="1">
      <alignment horizontal="left" vertical="center" wrapText="1"/>
    </xf>
    <xf numFmtId="9" fontId="28" fillId="14" borderId="22" xfId="3" applyFont="1" applyFill="1" applyBorder="1" applyAlignment="1">
      <alignment horizontal="center" vertical="center" wrapText="1"/>
    </xf>
    <xf numFmtId="0" fontId="26" fillId="7" borderId="12" xfId="0" applyFont="1" applyFill="1" applyBorder="1" applyAlignment="1">
      <alignment vertical="center" wrapText="1"/>
    </xf>
    <xf numFmtId="0" fontId="26" fillId="14" borderId="22" xfId="0" applyFont="1" applyFill="1" applyBorder="1" applyAlignment="1">
      <alignment vertical="center" wrapText="1"/>
    </xf>
    <xf numFmtId="0" fontId="22" fillId="0" borderId="47" xfId="0" applyFont="1" applyBorder="1" applyAlignment="1">
      <alignment horizontal="left" vertical="center" wrapText="1"/>
    </xf>
    <xf numFmtId="9" fontId="26" fillId="0" borderId="47" xfId="3" applyFont="1" applyFill="1" applyBorder="1" applyAlignment="1">
      <alignment horizontal="center" vertical="center" wrapText="1"/>
    </xf>
    <xf numFmtId="0" fontId="22" fillId="0" borderId="12" xfId="0" applyFont="1" applyBorder="1" applyAlignment="1">
      <alignment horizontal="left" vertical="center" wrapText="1"/>
    </xf>
    <xf numFmtId="0" fontId="6" fillId="4" borderId="12" xfId="0" applyFont="1" applyFill="1" applyBorder="1" applyAlignment="1">
      <alignment horizontal="center" vertical="center" wrapText="1"/>
    </xf>
    <xf numFmtId="9" fontId="26" fillId="7" borderId="12" xfId="3" applyFont="1" applyFill="1" applyBorder="1" applyAlignment="1">
      <alignment horizontal="center" vertical="center" wrapText="1"/>
    </xf>
    <xf numFmtId="9" fontId="26" fillId="0" borderId="12" xfId="0" applyNumberFormat="1" applyFont="1" applyBorder="1" applyAlignment="1">
      <alignment vertical="center" wrapText="1"/>
    </xf>
    <xf numFmtId="9" fontId="22" fillId="7" borderId="12" xfId="1" applyNumberFormat="1" applyFont="1" applyFill="1" applyBorder="1" applyAlignment="1">
      <alignment vertical="center" wrapText="1"/>
    </xf>
    <xf numFmtId="10" fontId="43" fillId="0" borderId="0" xfId="0" applyNumberFormat="1" applyFont="1"/>
    <xf numFmtId="0" fontId="43" fillId="0" borderId="0" xfId="0" applyFont="1"/>
    <xf numFmtId="9" fontId="22" fillId="7" borderId="17" xfId="1" applyNumberFormat="1" applyFont="1" applyFill="1" applyBorder="1" applyAlignment="1">
      <alignment vertical="center" wrapText="1"/>
    </xf>
    <xf numFmtId="9" fontId="22" fillId="2" borderId="17" xfId="1" applyNumberFormat="1" applyFont="1" applyFill="1" applyBorder="1" applyAlignment="1">
      <alignment vertical="center" wrapText="1"/>
    </xf>
    <xf numFmtId="9" fontId="14" fillId="7" borderId="12" xfId="0" applyNumberFormat="1" applyFont="1" applyFill="1" applyBorder="1" applyAlignment="1">
      <alignment vertical="center" wrapText="1"/>
    </xf>
    <xf numFmtId="9" fontId="26" fillId="7" borderId="12" xfId="0" applyNumberFormat="1" applyFont="1" applyFill="1" applyBorder="1" applyAlignment="1">
      <alignment horizontal="left" vertical="center" wrapText="1"/>
    </xf>
    <xf numFmtId="9" fontId="26" fillId="0" borderId="16" xfId="0" applyNumberFormat="1" applyFont="1" applyBorder="1" applyAlignment="1">
      <alignment vertical="center" wrapText="1"/>
    </xf>
    <xf numFmtId="9" fontId="26" fillId="0" borderId="17" xfId="0" applyNumberFormat="1" applyFont="1" applyBorder="1" applyAlignment="1">
      <alignment vertical="center" wrapText="1"/>
    </xf>
    <xf numFmtId="0" fontId="22" fillId="7" borderId="0" xfId="0" applyFont="1" applyFill="1" applyAlignment="1">
      <alignment horizontal="center" vertical="center" wrapText="1"/>
    </xf>
    <xf numFmtId="0" fontId="22" fillId="2" borderId="0" xfId="0" applyFont="1" applyFill="1" applyAlignment="1">
      <alignment horizontal="center" vertical="center" wrapText="1"/>
    </xf>
    <xf numFmtId="0" fontId="26" fillId="0" borderId="0" xfId="0" applyFont="1" applyAlignment="1">
      <alignment vertical="center" wrapText="1"/>
    </xf>
    <xf numFmtId="9" fontId="28" fillId="0" borderId="0" xfId="3" applyFont="1" applyFill="1" applyBorder="1" applyAlignment="1">
      <alignment horizontal="center" vertical="center" wrapText="1"/>
    </xf>
    <xf numFmtId="0" fontId="22" fillId="0" borderId="0" xfId="1" applyFont="1" applyAlignment="1">
      <alignment horizontal="center" vertical="center" wrapText="1"/>
    </xf>
    <xf numFmtId="1" fontId="22" fillId="2" borderId="0" xfId="1" applyNumberFormat="1" applyFont="1" applyFill="1" applyAlignment="1">
      <alignment horizontal="center" vertical="center" wrapText="1"/>
    </xf>
    <xf numFmtId="0" fontId="26" fillId="0" borderId="0" xfId="0" applyFont="1" applyAlignment="1">
      <alignment horizontal="center" vertical="center" wrapText="1"/>
    </xf>
    <xf numFmtId="9" fontId="22" fillId="7" borderId="0" xfId="1" applyNumberFormat="1" applyFont="1" applyFill="1" applyAlignment="1">
      <alignment horizontal="center" vertical="center" wrapText="1"/>
    </xf>
    <xf numFmtId="17" fontId="22" fillId="2" borderId="0" xfId="0" applyNumberFormat="1" applyFont="1" applyFill="1" applyAlignment="1">
      <alignment horizontal="center" vertical="center" wrapText="1"/>
    </xf>
    <xf numFmtId="9" fontId="22" fillId="8" borderId="0" xfId="1" applyNumberFormat="1" applyFont="1" applyFill="1" applyAlignment="1">
      <alignment horizontal="center" vertical="center" wrapText="1"/>
    </xf>
    <xf numFmtId="0" fontId="26" fillId="0" borderId="0" xfId="0" applyFont="1" applyAlignment="1">
      <alignment horizontal="center" vertical="center"/>
    </xf>
    <xf numFmtId="9" fontId="26" fillId="0" borderId="0" xfId="0" applyNumberFormat="1" applyFont="1" applyAlignment="1">
      <alignment horizontal="center" vertical="center" wrapText="1"/>
    </xf>
    <xf numFmtId="9" fontId="26" fillId="0" borderId="0" xfId="0" applyNumberFormat="1" applyFont="1" applyAlignment="1">
      <alignment horizontal="left" vertical="center" wrapText="1"/>
    </xf>
    <xf numFmtId="9" fontId="22" fillId="7" borderId="0" xfId="1" applyNumberFormat="1" applyFont="1" applyFill="1" applyAlignment="1">
      <alignment horizontal="left" vertical="center" wrapText="1"/>
    </xf>
    <xf numFmtId="9" fontId="22" fillId="2" borderId="0" xfId="1" applyNumberFormat="1" applyFont="1" applyFill="1" applyAlignment="1">
      <alignment horizontal="center" vertical="center" wrapText="1"/>
    </xf>
    <xf numFmtId="10" fontId="14" fillId="0" borderId="0" xfId="0" applyNumberFormat="1" applyFont="1"/>
    <xf numFmtId="0" fontId="14" fillId="0" borderId="0" xfId="0" applyFont="1"/>
    <xf numFmtId="0" fontId="22" fillId="0" borderId="12" xfId="0" applyFont="1" applyBorder="1" applyAlignment="1">
      <alignment vertical="center" wrapText="1"/>
    </xf>
    <xf numFmtId="171" fontId="14" fillId="0" borderId="0" xfId="0" applyNumberFormat="1" applyFont="1" applyAlignment="1">
      <alignment horizontal="right"/>
    </xf>
    <xf numFmtId="0" fontId="26" fillId="0" borderId="0" xfId="0" applyFont="1" applyAlignment="1">
      <alignment horizontal="left" vertical="center" wrapText="1"/>
    </xf>
    <xf numFmtId="0" fontId="14" fillId="0" borderId="0" xfId="0" applyFont="1" applyAlignment="1">
      <alignment horizontal="center"/>
    </xf>
    <xf numFmtId="9" fontId="14" fillId="0" borderId="0" xfId="0" applyNumberFormat="1" applyFont="1"/>
    <xf numFmtId="0" fontId="22" fillId="7" borderId="12" xfId="1" applyFont="1" applyFill="1" applyBorder="1" applyAlignment="1">
      <alignment vertical="center" wrapText="1"/>
    </xf>
    <xf numFmtId="0" fontId="26" fillId="7" borderId="16" xfId="0" applyFont="1" applyFill="1" applyBorder="1" applyAlignment="1">
      <alignment vertical="center" wrapText="1"/>
    </xf>
    <xf numFmtId="0" fontId="22" fillId="0" borderId="12" xfId="1" applyFont="1" applyBorder="1" applyAlignment="1">
      <alignment vertical="center" wrapText="1"/>
    </xf>
    <xf numFmtId="9" fontId="22" fillId="0" borderId="16" xfId="3" applyFont="1" applyFill="1" applyBorder="1" applyAlignment="1">
      <alignment horizontal="center" vertical="center" wrapText="1"/>
    </xf>
    <xf numFmtId="0" fontId="14" fillId="0" borderId="16" xfId="0" applyFont="1" applyBorder="1" applyAlignment="1">
      <alignment vertical="center" wrapText="1"/>
    </xf>
    <xf numFmtId="9" fontId="22" fillId="0" borderId="12" xfId="9" applyFont="1" applyFill="1" applyBorder="1" applyAlignment="1">
      <alignment horizontal="center" vertical="center" wrapText="1"/>
    </xf>
    <xf numFmtId="9" fontId="22" fillId="7" borderId="16" xfId="1" applyNumberFormat="1" applyFont="1" applyFill="1" applyBorder="1" applyAlignment="1">
      <alignment vertical="center" wrapText="1"/>
    </xf>
    <xf numFmtId="0" fontId="14" fillId="0" borderId="12" xfId="0" applyFont="1" applyBorder="1" applyAlignment="1">
      <alignment horizontal="left" vertical="center" wrapText="1"/>
    </xf>
    <xf numFmtId="9" fontId="44" fillId="0" borderId="12" xfId="9" applyFont="1" applyFill="1" applyBorder="1" applyAlignment="1">
      <alignment horizontal="center" vertical="center"/>
    </xf>
    <xf numFmtId="0" fontId="14" fillId="0" borderId="12" xfId="0" applyFont="1" applyBorder="1" applyAlignment="1">
      <alignment wrapText="1"/>
    </xf>
    <xf numFmtId="0" fontId="22" fillId="0" borderId="12" xfId="6" applyFont="1" applyBorder="1" applyAlignment="1">
      <alignment horizontal="left" vertical="center" wrapText="1"/>
    </xf>
    <xf numFmtId="0" fontId="26" fillId="0" borderId="12" xfId="6" applyFont="1" applyBorder="1" applyAlignment="1">
      <alignment vertical="center" wrapText="1"/>
    </xf>
    <xf numFmtId="9" fontId="22" fillId="2" borderId="12" xfId="1" applyNumberFormat="1" applyFont="1" applyFill="1" applyBorder="1" applyAlignment="1">
      <alignment vertical="center" wrapText="1"/>
    </xf>
    <xf numFmtId="0" fontId="22" fillId="0" borderId="17" xfId="0" applyFont="1" applyBorder="1" applyAlignment="1">
      <alignment horizontal="left" vertical="center" wrapText="1"/>
    </xf>
    <xf numFmtId="9" fontId="26" fillId="0" borderId="38" xfId="3" applyFont="1" applyFill="1" applyBorder="1" applyAlignment="1">
      <alignment horizontal="center" vertical="center" wrapText="1"/>
    </xf>
    <xf numFmtId="0" fontId="26" fillId="0" borderId="16" xfId="0" applyFont="1" applyBorder="1" applyAlignment="1">
      <alignment horizontal="left" vertical="center" wrapText="1"/>
    </xf>
    <xf numFmtId="0" fontId="26" fillId="0" borderId="38" xfId="0" applyFont="1" applyBorder="1" applyAlignment="1">
      <alignment horizontal="left" vertical="center" wrapText="1"/>
    </xf>
    <xf numFmtId="0" fontId="22" fillId="7" borderId="12"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17" xfId="1"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4" fillId="7" borderId="12" xfId="0" applyFont="1" applyFill="1" applyBorder="1" applyAlignment="1">
      <alignment horizontal="center" vertical="center" wrapText="1"/>
    </xf>
    <xf numFmtId="9" fontId="22" fillId="2" borderId="17" xfId="1" applyNumberFormat="1" applyFont="1" applyFill="1" applyBorder="1" applyAlignment="1">
      <alignment horizontal="left"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0" fillId="2" borderId="5" xfId="0" applyFill="1" applyBorder="1" applyAlignment="1">
      <alignment vertical="center"/>
    </xf>
    <xf numFmtId="0" fontId="0" fillId="2" borderId="7" xfId="0" applyFill="1" applyBorder="1" applyAlignment="1">
      <alignment vertical="center"/>
    </xf>
    <xf numFmtId="0" fontId="0" fillId="0" borderId="0" xfId="0" applyAlignment="1">
      <alignment vertical="center"/>
    </xf>
    <xf numFmtId="0" fontId="0" fillId="0" borderId="0" xfId="0" applyAlignment="1">
      <alignment horizontal="center" vertical="center"/>
    </xf>
    <xf numFmtId="0" fontId="19" fillId="7" borderId="0" xfId="0" applyFont="1" applyFill="1" applyAlignment="1">
      <alignment wrapText="1"/>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7" borderId="7" xfId="0" applyFont="1" applyFill="1" applyBorder="1" applyAlignment="1">
      <alignment horizontal="center" vertical="center"/>
    </xf>
    <xf numFmtId="0" fontId="19" fillId="0" borderId="0" xfId="0" applyFont="1" applyAlignment="1">
      <alignment wrapText="1"/>
    </xf>
    <xf numFmtId="0" fontId="19" fillId="0" borderId="0" xfId="0" applyFont="1" applyAlignment="1">
      <alignment horizontal="center" vertical="center"/>
    </xf>
    <xf numFmtId="0" fontId="19" fillId="7" borderId="12" xfId="0" applyFont="1" applyFill="1" applyBorder="1"/>
    <xf numFmtId="0" fontId="19" fillId="14" borderId="0" xfId="0" applyFont="1" applyFill="1"/>
    <xf numFmtId="0" fontId="19" fillId="0" borderId="0" xfId="0" applyFont="1" applyAlignment="1">
      <alignment horizontal="center"/>
    </xf>
    <xf numFmtId="0" fontId="51" fillId="0" borderId="0" xfId="0" applyFont="1"/>
    <xf numFmtId="9" fontId="51" fillId="0" borderId="0" xfId="0" applyNumberFormat="1" applyFont="1"/>
    <xf numFmtId="9" fontId="19" fillId="10" borderId="0" xfId="0" applyNumberFormat="1" applyFont="1" applyFill="1" applyAlignment="1">
      <alignment horizontal="center" vertical="center"/>
    </xf>
    <xf numFmtId="0" fontId="19" fillId="10" borderId="0" xfId="0" applyFont="1" applyFill="1"/>
    <xf numFmtId="0" fontId="19" fillId="10" borderId="0" xfId="0" applyFont="1" applyFill="1" applyAlignment="1">
      <alignment wrapText="1"/>
    </xf>
    <xf numFmtId="0" fontId="19" fillId="10" borderId="0" xfId="0" applyFont="1" applyFill="1" applyAlignment="1">
      <alignment horizontal="center" vertical="center"/>
    </xf>
    <xf numFmtId="9" fontId="19" fillId="0" borderId="0" xfId="9" applyFont="1"/>
    <xf numFmtId="0" fontId="51" fillId="18" borderId="0" xfId="0" applyFont="1" applyFill="1"/>
    <xf numFmtId="9" fontId="51" fillId="18" borderId="0" xfId="0" applyNumberFormat="1" applyFont="1" applyFill="1"/>
    <xf numFmtId="9" fontId="14" fillId="0" borderId="12" xfId="9" applyFont="1" applyBorder="1" applyAlignment="1">
      <alignment horizontal="center" vertical="center"/>
    </xf>
    <xf numFmtId="0" fontId="22" fillId="14" borderId="12" xfId="0" applyFont="1" applyFill="1" applyBorder="1" applyAlignment="1">
      <alignment horizontal="left" vertical="center" wrapText="1"/>
    </xf>
    <xf numFmtId="9" fontId="28" fillId="14" borderId="12" xfId="3" applyFont="1" applyFill="1" applyBorder="1" applyAlignment="1">
      <alignment horizontal="center" vertical="center" wrapText="1"/>
    </xf>
    <xf numFmtId="9" fontId="26" fillId="0" borderId="15" xfId="3" applyFont="1" applyFill="1" applyBorder="1" applyAlignment="1">
      <alignment horizontal="center" vertical="center" wrapText="1"/>
    </xf>
    <xf numFmtId="0" fontId="22" fillId="0" borderId="16" xfId="0" applyFont="1" applyBorder="1" applyAlignment="1">
      <alignment horizontal="left" vertical="center" wrapText="1"/>
    </xf>
    <xf numFmtId="0" fontId="22" fillId="14" borderId="60" xfId="0" applyFont="1" applyFill="1" applyBorder="1" applyAlignment="1">
      <alignment horizontal="left" vertical="center" wrapText="1"/>
    </xf>
    <xf numFmtId="9" fontId="28" fillId="14" borderId="61" xfId="3" applyFont="1" applyFill="1" applyBorder="1" applyAlignment="1">
      <alignment horizontal="center" vertical="center" wrapText="1"/>
    </xf>
    <xf numFmtId="9" fontId="28" fillId="14" borderId="64" xfId="3" applyFont="1" applyFill="1" applyBorder="1" applyAlignment="1">
      <alignment horizontal="center" vertical="center" wrapText="1"/>
    </xf>
    <xf numFmtId="0" fontId="26" fillId="14" borderId="60" xfId="0" applyFont="1" applyFill="1" applyBorder="1" applyAlignment="1">
      <alignment vertical="center" wrapText="1"/>
    </xf>
    <xf numFmtId="0" fontId="22" fillId="14" borderId="56" xfId="0" applyFont="1" applyFill="1" applyBorder="1" applyAlignment="1">
      <alignment horizontal="center" vertical="center" wrapText="1"/>
    </xf>
    <xf numFmtId="0" fontId="22" fillId="14" borderId="56" xfId="1" applyFont="1" applyFill="1" applyBorder="1" applyAlignment="1">
      <alignment horizontal="center" vertical="center" wrapText="1"/>
    </xf>
    <xf numFmtId="164" fontId="22" fillId="14" borderId="56" xfId="0" applyNumberFormat="1" applyFont="1" applyFill="1" applyBorder="1" applyAlignment="1">
      <alignment horizontal="center" vertical="center" wrapText="1"/>
    </xf>
    <xf numFmtId="0" fontId="14" fillId="0" borderId="15" xfId="0" applyFont="1" applyBorder="1" applyAlignment="1">
      <alignment vertical="center" wrapText="1"/>
    </xf>
    <xf numFmtId="0" fontId="22" fillId="7" borderId="47" xfId="0" applyFont="1" applyFill="1" applyBorder="1" applyAlignment="1">
      <alignment vertical="center" wrapText="1"/>
    </xf>
    <xf numFmtId="17" fontId="22" fillId="2" borderId="12" xfId="0" applyNumberFormat="1" applyFont="1" applyFill="1" applyBorder="1" applyAlignment="1">
      <alignment vertical="center" wrapText="1"/>
    </xf>
    <xf numFmtId="9" fontId="24" fillId="6" borderId="56" xfId="0" applyNumberFormat="1" applyFont="1" applyFill="1" applyBorder="1" applyAlignment="1">
      <alignment horizontal="center" vertical="center" wrapText="1"/>
    </xf>
    <xf numFmtId="0" fontId="14" fillId="0" borderId="16" xfId="0" applyFont="1" applyBorder="1" applyAlignment="1">
      <alignment wrapText="1"/>
    </xf>
    <xf numFmtId="9" fontId="26" fillId="0" borderId="56" xfId="3" applyFont="1" applyFill="1" applyBorder="1" applyAlignment="1">
      <alignment horizontal="center" vertical="center" wrapText="1"/>
    </xf>
    <xf numFmtId="9" fontId="19" fillId="17" borderId="12" xfId="0" applyNumberFormat="1" applyFont="1" applyFill="1" applyBorder="1" applyAlignment="1">
      <alignment horizontal="center" vertical="center"/>
    </xf>
    <xf numFmtId="0" fontId="14" fillId="0" borderId="17" xfId="0" applyFont="1" applyBorder="1" applyAlignment="1">
      <alignment wrapText="1"/>
    </xf>
    <xf numFmtId="9" fontId="19" fillId="17" borderId="17" xfId="0" applyNumberFormat="1" applyFont="1" applyFill="1" applyBorder="1" applyAlignment="1">
      <alignment horizontal="center" vertical="center"/>
    </xf>
    <xf numFmtId="9" fontId="49" fillId="16" borderId="60" xfId="0" applyNumberFormat="1" applyFont="1" applyFill="1" applyBorder="1" applyAlignment="1">
      <alignment horizontal="center" vertical="center" wrapText="1"/>
    </xf>
    <xf numFmtId="0" fontId="19" fillId="16" borderId="22" xfId="0" applyFont="1" applyFill="1" applyBorder="1"/>
    <xf numFmtId="9" fontId="49" fillId="16" borderId="22" xfId="0" applyNumberFormat="1" applyFont="1" applyFill="1" applyBorder="1" applyAlignment="1">
      <alignment horizontal="center" vertical="center" wrapText="1"/>
    </xf>
    <xf numFmtId="0" fontId="19" fillId="16" borderId="22" xfId="0" applyFont="1" applyFill="1" applyBorder="1" applyAlignment="1">
      <alignment wrapText="1"/>
    </xf>
    <xf numFmtId="9" fontId="49" fillId="16" borderId="61" xfId="0" applyNumberFormat="1" applyFont="1" applyFill="1" applyBorder="1" applyAlignment="1">
      <alignment horizontal="center" vertical="center" wrapText="1"/>
    </xf>
    <xf numFmtId="9" fontId="19" fillId="17" borderId="16" xfId="0" applyNumberFormat="1" applyFont="1" applyFill="1" applyBorder="1" applyAlignment="1">
      <alignment horizontal="center" vertical="center"/>
    </xf>
    <xf numFmtId="9" fontId="25" fillId="14" borderId="60" xfId="0" applyNumberFormat="1" applyFont="1" applyFill="1" applyBorder="1" applyAlignment="1">
      <alignment horizontal="center" vertical="center"/>
    </xf>
    <xf numFmtId="9" fontId="35" fillId="14" borderId="61" xfId="0" applyNumberFormat="1" applyFont="1" applyFill="1" applyBorder="1" applyAlignment="1">
      <alignment horizontal="center" vertical="center"/>
    </xf>
    <xf numFmtId="9" fontId="25" fillId="14" borderId="63" xfId="0" applyNumberFormat="1" applyFont="1" applyFill="1" applyBorder="1" applyAlignment="1">
      <alignment horizontal="center" vertical="center"/>
    </xf>
    <xf numFmtId="9" fontId="35" fillId="14" borderId="64" xfId="0" applyNumberFormat="1" applyFont="1" applyFill="1" applyBorder="1" applyAlignment="1">
      <alignment horizontal="center" vertical="center"/>
    </xf>
    <xf numFmtId="0" fontId="22" fillId="0" borderId="47" xfId="0" applyFont="1" applyBorder="1" applyAlignment="1">
      <alignment vertical="center" wrapText="1"/>
    </xf>
    <xf numFmtId="0" fontId="14" fillId="7" borderId="47" xfId="0" applyFont="1" applyFill="1" applyBorder="1"/>
    <xf numFmtId="9" fontId="19" fillId="10" borderId="17" xfId="0" applyNumberFormat="1" applyFont="1" applyFill="1" applyBorder="1" applyAlignment="1">
      <alignment horizontal="center" vertical="center"/>
    </xf>
    <xf numFmtId="0" fontId="19" fillId="10" borderId="17" xfId="0" applyFont="1" applyFill="1" applyBorder="1"/>
    <xf numFmtId="0" fontId="19" fillId="10" borderId="17" xfId="0" applyFont="1" applyFill="1" applyBorder="1" applyAlignment="1">
      <alignment wrapText="1"/>
    </xf>
    <xf numFmtId="0" fontId="19" fillId="10" borderId="17" xfId="0" applyFont="1" applyFill="1" applyBorder="1" applyAlignment="1">
      <alignment horizontal="center" vertical="center"/>
    </xf>
    <xf numFmtId="0" fontId="14" fillId="14" borderId="22" xfId="0" applyFont="1" applyFill="1" applyBorder="1" applyAlignment="1">
      <alignment horizontal="center" vertical="center"/>
    </xf>
    <xf numFmtId="9" fontId="25" fillId="14" borderId="22" xfId="0" applyNumberFormat="1" applyFont="1" applyFill="1" applyBorder="1" applyAlignment="1">
      <alignment horizontal="center" vertical="center"/>
    </xf>
    <xf numFmtId="0" fontId="14" fillId="14" borderId="22" xfId="0" applyFont="1" applyFill="1" applyBorder="1" applyAlignment="1">
      <alignment horizontal="center" vertical="center" wrapText="1"/>
    </xf>
    <xf numFmtId="0" fontId="14" fillId="14" borderId="38" xfId="0" applyFont="1" applyFill="1" applyBorder="1" applyAlignment="1">
      <alignment horizontal="center" vertical="center"/>
    </xf>
    <xf numFmtId="9" fontId="25" fillId="14" borderId="38" xfId="0" applyNumberFormat="1" applyFont="1" applyFill="1" applyBorder="1" applyAlignment="1">
      <alignment horizontal="center" vertical="center"/>
    </xf>
    <xf numFmtId="0" fontId="14" fillId="14" borderId="73" xfId="0" applyFont="1" applyFill="1" applyBorder="1" applyAlignment="1">
      <alignment horizontal="center" vertical="center"/>
    </xf>
    <xf numFmtId="0" fontId="14" fillId="14" borderId="38" xfId="0" applyFont="1" applyFill="1" applyBorder="1" applyAlignment="1">
      <alignment horizontal="center" vertical="center" wrapText="1"/>
    </xf>
    <xf numFmtId="0" fontId="19" fillId="7" borderId="0" xfId="0" applyFont="1" applyFill="1" applyAlignment="1">
      <alignment vertical="center"/>
    </xf>
    <xf numFmtId="0" fontId="26" fillId="14" borderId="63" xfId="0" applyFont="1" applyFill="1" applyBorder="1" applyAlignment="1">
      <alignment horizontal="center" vertical="center" wrapText="1"/>
    </xf>
    <xf numFmtId="0" fontId="19" fillId="7" borderId="0" xfId="0" applyFont="1" applyFill="1" applyAlignment="1">
      <alignment horizontal="center" vertical="center"/>
    </xf>
    <xf numFmtId="0" fontId="19" fillId="14" borderId="0" xfId="0" applyFont="1" applyFill="1" applyAlignment="1">
      <alignment horizontal="center" vertical="center"/>
    </xf>
    <xf numFmtId="0" fontId="22" fillId="14" borderId="63" xfId="0" applyFont="1" applyFill="1" applyBorder="1" applyAlignment="1">
      <alignment horizontal="center" vertical="center" wrapText="1"/>
    </xf>
    <xf numFmtId="9" fontId="19" fillId="17" borderId="52" xfId="0" applyNumberFormat="1" applyFont="1" applyFill="1" applyBorder="1" applyAlignment="1">
      <alignment horizontal="center" vertical="center"/>
    </xf>
    <xf numFmtId="9" fontId="19" fillId="17" borderId="54" xfId="0" applyNumberFormat="1" applyFont="1" applyFill="1" applyBorder="1" applyAlignment="1">
      <alignment horizontal="center" vertical="center"/>
    </xf>
    <xf numFmtId="9" fontId="19" fillId="17" borderId="62" xfId="0" applyNumberFormat="1" applyFont="1" applyFill="1" applyBorder="1" applyAlignment="1">
      <alignment horizontal="center" vertical="center"/>
    </xf>
    <xf numFmtId="9" fontId="19" fillId="17" borderId="52" xfId="9" applyFont="1" applyFill="1" applyBorder="1" applyAlignment="1">
      <alignment horizontal="center" vertical="center"/>
    </xf>
    <xf numFmtId="9" fontId="19" fillId="17" borderId="54" xfId="9" applyFont="1" applyFill="1" applyBorder="1" applyAlignment="1">
      <alignment horizontal="center" vertical="center"/>
    </xf>
    <xf numFmtId="9" fontId="19" fillId="17" borderId="57" xfId="9" applyFont="1" applyFill="1" applyBorder="1" applyAlignment="1">
      <alignment horizontal="center" vertical="center"/>
    </xf>
    <xf numFmtId="0" fontId="26" fillId="0" borderId="12" xfId="0" applyFont="1" applyBorder="1" applyAlignment="1">
      <alignment horizontal="left" vertical="center" wrapText="1"/>
    </xf>
    <xf numFmtId="0" fontId="14" fillId="7" borderId="12" xfId="0" applyFont="1" applyFill="1" applyBorder="1" applyAlignment="1">
      <alignment horizontal="center"/>
    </xf>
    <xf numFmtId="0" fontId="14" fillId="0" borderId="47" xfId="0" applyFont="1" applyBorder="1" applyAlignment="1">
      <alignment horizontal="left" wrapText="1"/>
    </xf>
    <xf numFmtId="0" fontId="14" fillId="0" borderId="47" xfId="0" applyFont="1" applyBorder="1" applyAlignment="1">
      <alignment horizontal="center" wrapText="1"/>
    </xf>
    <xf numFmtId="0" fontId="14" fillId="0" borderId="47" xfId="0" applyFont="1" applyBorder="1" applyAlignment="1">
      <alignment horizontal="center"/>
    </xf>
    <xf numFmtId="0" fontId="14" fillId="7" borderId="47" xfId="0" applyFont="1" applyFill="1" applyBorder="1" applyAlignment="1">
      <alignment horizontal="center"/>
    </xf>
    <xf numFmtId="9" fontId="26" fillId="19" borderId="17" xfId="3" applyFont="1" applyFill="1" applyBorder="1" applyAlignment="1">
      <alignment horizontal="center" vertical="center" wrapText="1"/>
    </xf>
    <xf numFmtId="9" fontId="26" fillId="19" borderId="12" xfId="3" applyFont="1" applyFill="1" applyBorder="1" applyAlignment="1">
      <alignment horizontal="center" vertical="center" wrapText="1"/>
    </xf>
    <xf numFmtId="9" fontId="26" fillId="19" borderId="16" xfId="3" applyFont="1" applyFill="1" applyBorder="1" applyAlignment="1">
      <alignment horizontal="center" vertical="center" wrapText="1"/>
    </xf>
    <xf numFmtId="9" fontId="26" fillId="19" borderId="53" xfId="3" applyFont="1" applyFill="1" applyBorder="1" applyAlignment="1">
      <alignment horizontal="center" vertical="center" wrapText="1"/>
    </xf>
    <xf numFmtId="9" fontId="26" fillId="19" borderId="30" xfId="3" applyFont="1" applyFill="1" applyBorder="1" applyAlignment="1">
      <alignment horizontal="center" vertical="center" wrapText="1"/>
    </xf>
    <xf numFmtId="9" fontId="14" fillId="19" borderId="51" xfId="9" applyFont="1" applyFill="1" applyBorder="1" applyAlignment="1">
      <alignment horizontal="center" vertical="center"/>
    </xf>
    <xf numFmtId="9" fontId="14" fillId="19" borderId="53" xfId="9" applyFont="1" applyFill="1" applyBorder="1" applyAlignment="1">
      <alignment horizontal="center" vertical="center"/>
    </xf>
    <xf numFmtId="9" fontId="14" fillId="19" borderId="47" xfId="9" applyFont="1" applyFill="1" applyBorder="1" applyAlignment="1">
      <alignment horizontal="center" vertical="center"/>
    </xf>
    <xf numFmtId="9" fontId="14" fillId="19" borderId="12" xfId="9" applyFont="1" applyFill="1" applyBorder="1" applyAlignment="1">
      <alignment horizontal="center" vertical="center"/>
    </xf>
    <xf numFmtId="9" fontId="14" fillId="19" borderId="47" xfId="0" applyNumberFormat="1" applyFont="1" applyFill="1" applyBorder="1" applyAlignment="1">
      <alignment horizontal="center" vertical="center"/>
    </xf>
    <xf numFmtId="9" fontId="14" fillId="19" borderId="12" xfId="0" applyNumberFormat="1" applyFont="1" applyFill="1" applyBorder="1" applyAlignment="1">
      <alignment horizontal="center" vertical="center"/>
    </xf>
    <xf numFmtId="9" fontId="14" fillId="19" borderId="47" xfId="9" applyFont="1" applyFill="1" applyBorder="1" applyAlignment="1">
      <alignment horizontal="center"/>
    </xf>
    <xf numFmtId="0" fontId="11" fillId="20" borderId="12" xfId="0" applyFont="1" applyFill="1" applyBorder="1" applyAlignment="1">
      <alignment vertical="top"/>
    </xf>
    <xf numFmtId="9" fontId="26" fillId="19" borderId="12" xfId="0" applyNumberFormat="1" applyFont="1" applyFill="1" applyBorder="1" applyAlignment="1">
      <alignment vertical="center" wrapText="1"/>
    </xf>
    <xf numFmtId="9" fontId="26" fillId="19" borderId="12" xfId="0" applyNumberFormat="1" applyFont="1" applyFill="1" applyBorder="1" applyAlignment="1">
      <alignment horizontal="center" vertical="center" wrapText="1"/>
    </xf>
    <xf numFmtId="167" fontId="26" fillId="19" borderId="12" xfId="0" applyNumberFormat="1" applyFont="1" applyFill="1" applyBorder="1" applyAlignment="1">
      <alignment horizontal="center" vertical="center" wrapText="1"/>
    </xf>
    <xf numFmtId="0" fontId="26" fillId="0" borderId="47" xfId="0" applyFont="1" applyBorder="1" applyAlignment="1">
      <alignment vertical="center" wrapText="1"/>
    </xf>
    <xf numFmtId="0" fontId="26" fillId="0" borderId="56" xfId="0" applyFont="1" applyBorder="1" applyAlignment="1">
      <alignment vertical="center" wrapText="1"/>
    </xf>
    <xf numFmtId="0" fontId="22" fillId="14" borderId="60" xfId="0" applyFont="1" applyFill="1" applyBorder="1" applyAlignment="1">
      <alignment horizontal="center" vertical="center" wrapText="1"/>
    </xf>
    <xf numFmtId="9" fontId="26" fillId="19" borderId="53" xfId="0" applyNumberFormat="1" applyFont="1" applyFill="1" applyBorder="1" applyAlignment="1">
      <alignment vertical="center" wrapText="1"/>
    </xf>
    <xf numFmtId="9" fontId="26" fillId="19" borderId="16" xfId="0" applyNumberFormat="1" applyFont="1" applyFill="1" applyBorder="1" applyAlignment="1">
      <alignment horizontal="center" vertical="center" wrapText="1"/>
    </xf>
    <xf numFmtId="9" fontId="26" fillId="19" borderId="16" xfId="0" applyNumberFormat="1" applyFont="1" applyFill="1" applyBorder="1" applyAlignment="1">
      <alignment vertical="center" wrapText="1"/>
    </xf>
    <xf numFmtId="9" fontId="26" fillId="19" borderId="33" xfId="0" applyNumberFormat="1" applyFont="1" applyFill="1" applyBorder="1" applyAlignment="1">
      <alignment vertical="center" wrapText="1"/>
    </xf>
    <xf numFmtId="9" fontId="26" fillId="19" borderId="17" xfId="0" applyNumberFormat="1" applyFont="1" applyFill="1" applyBorder="1" applyAlignment="1">
      <alignment horizontal="center" vertical="center" wrapText="1"/>
    </xf>
    <xf numFmtId="9" fontId="26" fillId="19" borderId="17" xfId="0" applyNumberFormat="1" applyFont="1" applyFill="1" applyBorder="1" applyAlignment="1">
      <alignment vertical="center" wrapText="1"/>
    </xf>
    <xf numFmtId="9" fontId="22" fillId="7" borderId="13" xfId="1" applyNumberFormat="1" applyFont="1" applyFill="1" applyBorder="1" applyAlignment="1">
      <alignment vertical="center" wrapText="1"/>
    </xf>
    <xf numFmtId="9" fontId="26" fillId="0" borderId="34" xfId="0" applyNumberFormat="1" applyFont="1" applyBorder="1" applyAlignment="1">
      <alignment vertical="center" wrapText="1"/>
    </xf>
    <xf numFmtId="0" fontId="14" fillId="14" borderId="72" xfId="0" applyFont="1" applyFill="1" applyBorder="1" applyAlignment="1">
      <alignment horizontal="center" vertical="center"/>
    </xf>
    <xf numFmtId="9" fontId="22" fillId="7" borderId="20" xfId="1" applyNumberFormat="1" applyFont="1" applyFill="1" applyBorder="1" applyAlignment="1">
      <alignment vertical="center" wrapText="1"/>
    </xf>
    <xf numFmtId="9" fontId="44" fillId="7" borderId="13" xfId="0" applyNumberFormat="1" applyFont="1" applyFill="1" applyBorder="1" applyAlignment="1">
      <alignment vertical="center" wrapText="1"/>
    </xf>
    <xf numFmtId="9" fontId="26" fillId="7" borderId="13" xfId="0" applyNumberFormat="1" applyFont="1" applyFill="1" applyBorder="1" applyAlignment="1">
      <alignment vertical="center" wrapText="1"/>
    </xf>
    <xf numFmtId="9" fontId="22" fillId="2" borderId="13" xfId="1" applyNumberFormat="1" applyFont="1" applyFill="1" applyBorder="1" applyAlignment="1">
      <alignment horizontal="center" vertical="center" wrapText="1"/>
    </xf>
    <xf numFmtId="9" fontId="26" fillId="7" borderId="13" xfId="0" applyNumberFormat="1" applyFont="1" applyFill="1" applyBorder="1" applyAlignment="1">
      <alignment horizontal="left" vertical="center" wrapText="1"/>
    </xf>
    <xf numFmtId="9" fontId="22" fillId="2" borderId="13" xfId="1" applyNumberFormat="1" applyFont="1" applyFill="1" applyBorder="1" applyAlignment="1">
      <alignment vertical="center" wrapText="1"/>
    </xf>
    <xf numFmtId="9" fontId="26" fillId="0" borderId="13" xfId="0" applyNumberFormat="1" applyFont="1" applyBorder="1" applyAlignment="1">
      <alignment vertical="center" wrapText="1"/>
    </xf>
    <xf numFmtId="9" fontId="22" fillId="7" borderId="34" xfId="1" applyNumberFormat="1" applyFont="1" applyFill="1" applyBorder="1" applyAlignment="1">
      <alignment vertical="center" wrapText="1"/>
    </xf>
    <xf numFmtId="9" fontId="35" fillId="14" borderId="37" xfId="0" applyNumberFormat="1" applyFont="1" applyFill="1" applyBorder="1" applyAlignment="1">
      <alignment horizontal="center" vertical="center"/>
    </xf>
    <xf numFmtId="0" fontId="19" fillId="20" borderId="12" xfId="0" applyFont="1" applyFill="1" applyBorder="1"/>
    <xf numFmtId="9" fontId="52" fillId="18" borderId="0" xfId="0" applyNumberFormat="1" applyFont="1" applyFill="1" applyAlignment="1">
      <alignment horizontal="center" vertical="center" wrapText="1"/>
    </xf>
    <xf numFmtId="9" fontId="24" fillId="7" borderId="0" xfId="0" applyNumberFormat="1" applyFont="1" applyFill="1" applyAlignment="1">
      <alignment horizontal="center" vertical="center" wrapText="1"/>
    </xf>
    <xf numFmtId="9" fontId="22" fillId="2" borderId="16" xfId="1" applyNumberFormat="1" applyFont="1" applyFill="1" applyBorder="1" applyAlignment="1">
      <alignment vertical="center" wrapText="1"/>
    </xf>
    <xf numFmtId="0" fontId="44" fillId="0" borderId="16" xfId="0" applyFont="1" applyBorder="1" applyAlignment="1">
      <alignment vertical="center" wrapText="1"/>
    </xf>
    <xf numFmtId="9" fontId="22" fillId="0" borderId="16" xfId="1" applyNumberFormat="1" applyFont="1" applyBorder="1" applyAlignment="1">
      <alignment vertical="center" wrapText="1"/>
    </xf>
    <xf numFmtId="9" fontId="22" fillId="0" borderId="17" xfId="1" applyNumberFormat="1" applyFont="1" applyBorder="1" applyAlignment="1">
      <alignment vertical="center" wrapText="1"/>
    </xf>
    <xf numFmtId="0" fontId="19" fillId="2" borderId="5" xfId="0" applyFont="1" applyFill="1" applyBorder="1" applyAlignment="1">
      <alignment vertical="center"/>
    </xf>
    <xf numFmtId="0" fontId="19" fillId="2" borderId="7" xfId="0" applyFont="1" applyFill="1" applyBorder="1" applyAlignment="1">
      <alignment vertical="center"/>
    </xf>
    <xf numFmtId="0" fontId="14" fillId="0" borderId="0" xfId="0" applyFont="1" applyAlignment="1">
      <alignment vertical="center"/>
    </xf>
    <xf numFmtId="0" fontId="19" fillId="0" borderId="0" xfId="0" applyFont="1" applyAlignment="1">
      <alignment vertical="center"/>
    </xf>
    <xf numFmtId="0" fontId="14" fillId="0" borderId="0" xfId="0" applyFont="1" applyAlignment="1">
      <alignment horizontal="center" vertical="center"/>
    </xf>
    <xf numFmtId="0" fontId="44" fillId="0" borderId="12" xfId="0" applyFont="1" applyBorder="1" applyAlignment="1">
      <alignment vertical="center" wrapText="1"/>
    </xf>
    <xf numFmtId="9" fontId="22" fillId="0" borderId="12" xfId="1" applyNumberFormat="1" applyFont="1" applyBorder="1" applyAlignment="1">
      <alignment vertical="center" wrapText="1"/>
    </xf>
    <xf numFmtId="9" fontId="22" fillId="2" borderId="34" xfId="1" applyNumberFormat="1" applyFont="1" applyFill="1" applyBorder="1" applyAlignment="1">
      <alignment vertical="center" wrapText="1"/>
    </xf>
    <xf numFmtId="9" fontId="22" fillId="2" borderId="20" xfId="1" applyNumberFormat="1" applyFont="1" applyFill="1" applyBorder="1" applyAlignment="1">
      <alignment vertical="center" wrapText="1"/>
    </xf>
    <xf numFmtId="9" fontId="22" fillId="0" borderId="20" xfId="1" applyNumberFormat="1" applyFont="1" applyBorder="1" applyAlignment="1">
      <alignment vertical="center" wrapText="1"/>
    </xf>
    <xf numFmtId="9" fontId="22" fillId="0" borderId="13" xfId="1" applyNumberFormat="1" applyFont="1" applyBorder="1" applyAlignment="1">
      <alignment vertical="center" wrapText="1"/>
    </xf>
    <xf numFmtId="9" fontId="22" fillId="0" borderId="34" xfId="1" applyNumberFormat="1" applyFont="1" applyBorder="1" applyAlignment="1">
      <alignment vertical="center" wrapText="1"/>
    </xf>
    <xf numFmtId="0" fontId="19" fillId="16" borderId="72" xfId="0" applyFont="1" applyFill="1" applyBorder="1"/>
    <xf numFmtId="9" fontId="49" fillId="16" borderId="37"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9" fontId="26" fillId="19" borderId="15" xfId="0" applyNumberFormat="1" applyFont="1" applyFill="1" applyBorder="1" applyAlignment="1">
      <alignment vertical="center" wrapText="1"/>
    </xf>
    <xf numFmtId="9" fontId="26" fillId="19" borderId="19" xfId="0" applyNumberFormat="1" applyFont="1" applyFill="1" applyBorder="1" applyAlignment="1">
      <alignment vertical="center" wrapText="1"/>
    </xf>
    <xf numFmtId="9" fontId="25" fillId="14" borderId="25" xfId="0" applyNumberFormat="1" applyFont="1" applyFill="1" applyBorder="1" applyAlignment="1">
      <alignment horizontal="center" vertical="center"/>
    </xf>
    <xf numFmtId="9" fontId="48" fillId="0" borderId="12" xfId="0" applyNumberFormat="1" applyFont="1" applyBorder="1" applyAlignment="1">
      <alignment horizontal="center" vertical="center" wrapText="1"/>
    </xf>
    <xf numFmtId="1" fontId="14" fillId="11" borderId="12" xfId="0" applyNumberFormat="1" applyFont="1" applyFill="1" applyBorder="1" applyAlignment="1">
      <alignment vertical="center" wrapText="1"/>
    </xf>
    <xf numFmtId="9" fontId="48" fillId="0" borderId="17" xfId="0" applyNumberFormat="1" applyFont="1" applyBorder="1" applyAlignment="1">
      <alignment horizontal="center" vertical="center" wrapText="1"/>
    </xf>
    <xf numFmtId="9" fontId="48" fillId="0" borderId="16" xfId="0" applyNumberFormat="1" applyFont="1" applyBorder="1" applyAlignment="1">
      <alignment horizontal="center" vertical="center" wrapText="1"/>
    </xf>
    <xf numFmtId="0" fontId="19" fillId="2" borderId="4" xfId="0" applyFont="1" applyFill="1" applyBorder="1" applyAlignment="1">
      <alignment wrapText="1"/>
    </xf>
    <xf numFmtId="0" fontId="19" fillId="2" borderId="6" xfId="0" applyFont="1" applyFill="1" applyBorder="1" applyAlignment="1">
      <alignment wrapText="1"/>
    </xf>
    <xf numFmtId="0" fontId="14" fillId="14" borderId="72" xfId="0" applyFont="1" applyFill="1" applyBorder="1" applyAlignment="1">
      <alignment horizontal="center" vertical="center" wrapText="1"/>
    </xf>
    <xf numFmtId="9" fontId="44" fillId="0" borderId="47" xfId="0" applyNumberFormat="1" applyFont="1" applyBorder="1" applyAlignment="1">
      <alignment horizontal="center" vertical="center" wrapText="1"/>
    </xf>
    <xf numFmtId="9" fontId="44" fillId="0" borderId="12" xfId="0" applyNumberFormat="1" applyFont="1" applyBorder="1" applyAlignment="1">
      <alignment horizontal="center" vertical="center" wrapText="1"/>
    </xf>
    <xf numFmtId="9" fontId="44" fillId="0" borderId="16" xfId="0" applyNumberFormat="1" applyFont="1" applyBorder="1" applyAlignment="1">
      <alignment horizontal="center" vertical="center" wrapText="1"/>
    </xf>
    <xf numFmtId="9" fontId="44" fillId="0" borderId="17" xfId="0" applyNumberFormat="1" applyFont="1" applyBorder="1" applyAlignment="1">
      <alignment horizontal="center" vertical="center" wrapText="1"/>
    </xf>
    <xf numFmtId="0" fontId="14" fillId="13" borderId="12" xfId="0" applyFont="1" applyFill="1" applyBorder="1" applyAlignment="1">
      <alignment horizontal="center" vertical="top" wrapText="1"/>
    </xf>
    <xf numFmtId="0" fontId="14" fillId="13" borderId="12" xfId="0" applyFont="1" applyFill="1" applyBorder="1" applyAlignment="1">
      <alignment horizontal="center" vertical="center" wrapText="1"/>
    </xf>
    <xf numFmtId="0" fontId="14" fillId="13" borderId="12" xfId="0" applyFont="1" applyFill="1" applyBorder="1" applyAlignment="1">
      <alignment vertical="center" wrapText="1"/>
    </xf>
    <xf numFmtId="0" fontId="14" fillId="13" borderId="12" xfId="0" applyFont="1" applyFill="1" applyBorder="1" applyAlignment="1">
      <alignment horizontal="left" vertical="center" wrapText="1"/>
    </xf>
    <xf numFmtId="0" fontId="44" fillId="0" borderId="12" xfId="0" applyFont="1" applyBorder="1" applyAlignment="1">
      <alignment horizontal="left" vertical="center" wrapText="1"/>
    </xf>
    <xf numFmtId="0" fontId="14" fillId="13" borderId="16" xfId="0" applyFont="1" applyFill="1" applyBorder="1" applyAlignment="1">
      <alignment horizontal="left" vertical="center" wrapText="1"/>
    </xf>
    <xf numFmtId="0" fontId="44" fillId="0" borderId="47" xfId="0" applyFont="1" applyBorder="1" applyAlignment="1">
      <alignment horizontal="left" vertical="center" wrapText="1"/>
    </xf>
    <xf numFmtId="0" fontId="0" fillId="0" borderId="0" xfId="0" applyAlignment="1">
      <alignment horizontal="left" vertical="center"/>
    </xf>
    <xf numFmtId="0" fontId="22" fillId="7" borderId="12" xfId="1" applyFont="1" applyFill="1" applyBorder="1" applyAlignment="1">
      <alignment horizontal="left" vertical="center" wrapText="1"/>
    </xf>
    <xf numFmtId="9" fontId="8" fillId="6" borderId="0" xfId="0" applyNumberFormat="1" applyFont="1" applyFill="1" applyAlignment="1">
      <alignment horizontal="center" vertical="center" wrapText="1"/>
    </xf>
    <xf numFmtId="0" fontId="19" fillId="16" borderId="72" xfId="0" applyFont="1" applyFill="1" applyBorder="1" applyAlignment="1">
      <alignment wrapText="1"/>
    </xf>
    <xf numFmtId="9" fontId="19" fillId="17" borderId="75" xfId="0" applyNumberFormat="1" applyFont="1" applyFill="1" applyBorder="1" applyAlignment="1">
      <alignment horizontal="center" vertical="center"/>
    </xf>
    <xf numFmtId="9" fontId="26" fillId="0" borderId="59" xfId="3" applyFont="1" applyFill="1" applyBorder="1" applyAlignment="1">
      <alignment horizontal="center" vertical="center" wrapText="1"/>
    </xf>
    <xf numFmtId="0" fontId="7" fillId="4" borderId="16" xfId="1" applyFont="1" applyFill="1" applyBorder="1" applyAlignment="1">
      <alignment horizontal="center" vertical="center" wrapText="1"/>
    </xf>
    <xf numFmtId="0" fontId="8" fillId="4" borderId="16" xfId="1" applyFont="1" applyFill="1" applyBorder="1" applyAlignment="1">
      <alignment horizontal="center" vertical="center" wrapText="1"/>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7" fillId="4" borderId="17" xfId="1" applyFont="1" applyFill="1" applyBorder="1" applyAlignment="1">
      <alignment horizontal="center" vertical="center" wrapText="1"/>
    </xf>
    <xf numFmtId="0" fontId="8" fillId="4" borderId="17" xfId="1" applyFont="1" applyFill="1" applyBorder="1" applyAlignment="1">
      <alignment horizontal="center" vertical="center" wrapText="1"/>
    </xf>
    <xf numFmtId="0" fontId="0" fillId="2" borderId="12" xfId="0" applyFill="1" applyBorder="1"/>
    <xf numFmtId="0" fontId="0" fillId="2" borderId="54" xfId="0" applyFill="1" applyBorder="1"/>
    <xf numFmtId="9" fontId="43" fillId="18" borderId="0" xfId="0" applyNumberFormat="1" applyFont="1" applyFill="1" applyAlignment="1">
      <alignment horizontal="center"/>
    </xf>
    <xf numFmtId="0" fontId="22" fillId="7" borderId="15" xfId="0" applyFont="1" applyFill="1" applyBorder="1" applyAlignment="1">
      <alignment vertical="center" wrapText="1"/>
    </xf>
    <xf numFmtId="0" fontId="22" fillId="0" borderId="15" xfId="1" applyFont="1" applyBorder="1" applyAlignment="1">
      <alignment vertical="center" wrapText="1"/>
    </xf>
    <xf numFmtId="9" fontId="14" fillId="7" borderId="14" xfId="0" applyNumberFormat="1" applyFont="1" applyFill="1" applyBorder="1" applyAlignment="1">
      <alignment vertical="center" wrapText="1"/>
    </xf>
    <xf numFmtId="9" fontId="14" fillId="7" borderId="15" xfId="0" applyNumberFormat="1" applyFont="1" applyFill="1" applyBorder="1" applyAlignment="1">
      <alignment vertical="center" wrapText="1"/>
    </xf>
    <xf numFmtId="1" fontId="24" fillId="7" borderId="12" xfId="1" applyNumberFormat="1"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22" fillId="0" borderId="15" xfId="1" applyFont="1" applyBorder="1" applyAlignment="1">
      <alignment horizontal="center" vertical="center" wrapText="1"/>
    </xf>
    <xf numFmtId="0" fontId="31" fillId="0" borderId="15" xfId="1" applyFont="1" applyBorder="1" applyAlignment="1">
      <alignment horizontal="center" vertical="center" wrapText="1"/>
    </xf>
    <xf numFmtId="0" fontId="22" fillId="7" borderId="54" xfId="0" applyFont="1" applyFill="1" applyBorder="1" applyAlignment="1">
      <alignment vertical="center" wrapText="1"/>
    </xf>
    <xf numFmtId="0" fontId="26" fillId="0" borderId="54" xfId="0" applyFont="1" applyBorder="1" applyAlignment="1">
      <alignment horizontal="center" vertical="center" wrapText="1"/>
    </xf>
    <xf numFmtId="0" fontId="28" fillId="7" borderId="54" xfId="0" applyFont="1" applyFill="1" applyBorder="1" applyAlignment="1">
      <alignment horizontal="center" vertical="center" wrapText="1"/>
    </xf>
    <xf numFmtId="0" fontId="22" fillId="2" borderId="54"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7" borderId="54" xfId="0" applyFont="1" applyFill="1" applyBorder="1" applyAlignment="1">
      <alignment horizontal="center" vertical="center" wrapText="1"/>
    </xf>
    <xf numFmtId="1" fontId="28" fillId="7" borderId="12" xfId="3" applyNumberFormat="1" applyFont="1" applyFill="1" applyBorder="1" applyAlignment="1">
      <alignment horizontal="center" vertical="center" wrapText="1"/>
    </xf>
    <xf numFmtId="9" fontId="14" fillId="7" borderId="54" xfId="0" applyNumberFormat="1" applyFont="1" applyFill="1" applyBorder="1" applyAlignment="1">
      <alignment vertical="center" wrapText="1"/>
    </xf>
    <xf numFmtId="0" fontId="22" fillId="7" borderId="59" xfId="0" applyFont="1" applyFill="1" applyBorder="1" applyAlignment="1">
      <alignment vertical="center" wrapText="1"/>
    </xf>
    <xf numFmtId="0" fontId="22" fillId="7" borderId="56" xfId="0" applyFont="1" applyFill="1" applyBorder="1" applyAlignment="1">
      <alignment vertical="center" wrapText="1"/>
    </xf>
    <xf numFmtId="0" fontId="22" fillId="7" borderId="57" xfId="0" applyFont="1" applyFill="1" applyBorder="1" applyAlignment="1">
      <alignment vertical="center" wrapText="1"/>
    </xf>
    <xf numFmtId="0" fontId="24" fillId="7" borderId="15" xfId="1" applyFont="1" applyFill="1" applyBorder="1" applyAlignment="1">
      <alignment vertical="center" wrapText="1"/>
    </xf>
    <xf numFmtId="0" fontId="14" fillId="7" borderId="15" xfId="0" applyFont="1" applyFill="1" applyBorder="1"/>
    <xf numFmtId="0" fontId="22" fillId="14" borderId="67" xfId="0" applyFont="1" applyFill="1" applyBorder="1" applyAlignment="1">
      <alignment horizontal="left" vertical="center" wrapText="1"/>
    </xf>
    <xf numFmtId="9" fontId="28" fillId="14" borderId="68" xfId="3" applyFont="1" applyFill="1" applyBorder="1" applyAlignment="1">
      <alignment horizontal="center" vertical="center" wrapText="1"/>
    </xf>
    <xf numFmtId="1" fontId="22" fillId="2" borderId="47" xfId="1" applyNumberFormat="1" applyFont="1" applyFill="1" applyBorder="1" applyAlignment="1">
      <alignment horizontal="center" vertical="center" wrapText="1"/>
    </xf>
    <xf numFmtId="0" fontId="22" fillId="7" borderId="52" xfId="0" applyFont="1" applyFill="1" applyBorder="1" applyAlignment="1">
      <alignment vertical="center" wrapText="1"/>
    </xf>
    <xf numFmtId="0" fontId="24" fillId="7" borderId="56"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14" fillId="0" borderId="36" xfId="0" applyFont="1" applyBorder="1" applyAlignment="1">
      <alignment vertical="center" wrapText="1"/>
    </xf>
    <xf numFmtId="9" fontId="28" fillId="0" borderId="36" xfId="3" applyFont="1" applyFill="1" applyBorder="1" applyAlignment="1">
      <alignment horizontal="center" vertical="center" wrapText="1"/>
    </xf>
    <xf numFmtId="0" fontId="22" fillId="0" borderId="56" xfId="1" applyFont="1" applyBorder="1" applyAlignment="1">
      <alignment horizontal="left" vertical="center" wrapText="1"/>
    </xf>
    <xf numFmtId="1" fontId="22" fillId="2" borderId="56" xfId="1" applyNumberFormat="1" applyFont="1" applyFill="1" applyBorder="1" applyAlignment="1">
      <alignment horizontal="center" vertical="center" wrapText="1"/>
    </xf>
    <xf numFmtId="0" fontId="26" fillId="0" borderId="57" xfId="0" applyFont="1" applyBorder="1" applyAlignment="1">
      <alignment horizontal="center" vertical="center" wrapText="1"/>
    </xf>
    <xf numFmtId="1" fontId="22" fillId="2" borderId="12" xfId="1" applyNumberFormat="1" applyFont="1" applyFill="1" applyBorder="1" applyAlignment="1">
      <alignment vertical="center" wrapText="1"/>
    </xf>
    <xf numFmtId="9" fontId="22" fillId="0" borderId="12" xfId="0" applyNumberFormat="1" applyFont="1" applyBorder="1" applyAlignment="1">
      <alignment vertical="center" wrapText="1"/>
    </xf>
    <xf numFmtId="0" fontId="22" fillId="0" borderId="56" xfId="1" applyFont="1" applyBorder="1" applyAlignment="1">
      <alignment vertical="center" wrapText="1"/>
    </xf>
    <xf numFmtId="1" fontId="22" fillId="2" borderId="56" xfId="1" applyNumberFormat="1" applyFont="1" applyFill="1" applyBorder="1" applyAlignment="1">
      <alignment vertical="center" wrapText="1"/>
    </xf>
    <xf numFmtId="9" fontId="22" fillId="2" borderId="56" xfId="1" applyNumberFormat="1" applyFont="1" applyFill="1" applyBorder="1" applyAlignment="1">
      <alignment vertical="center" wrapText="1"/>
    </xf>
    <xf numFmtId="17" fontId="22" fillId="2" borderId="56" xfId="0" applyNumberFormat="1" applyFont="1" applyFill="1" applyBorder="1" applyAlignment="1">
      <alignment vertical="center" wrapText="1"/>
    </xf>
    <xf numFmtId="0" fontId="14" fillId="0" borderId="12" xfId="0" applyFont="1" applyBorder="1" applyAlignment="1">
      <alignment horizontal="center" vertical="center"/>
    </xf>
    <xf numFmtId="0" fontId="19" fillId="0" borderId="0" xfId="0" applyFont="1" applyAlignment="1">
      <alignment horizontal="left" vertical="center"/>
    </xf>
    <xf numFmtId="9" fontId="0" fillId="0" borderId="0" xfId="0" applyNumberFormat="1" applyAlignment="1">
      <alignment vertical="center"/>
    </xf>
    <xf numFmtId="0" fontId="4" fillId="2" borderId="0" xfId="0" applyFont="1" applyFill="1" applyAlignment="1">
      <alignment horizontal="left" vertical="center" wrapText="1"/>
    </xf>
    <xf numFmtId="0" fontId="4" fillId="7" borderId="0" xfId="0" applyFont="1" applyFill="1" applyAlignment="1">
      <alignment horizontal="left" vertical="center" wrapText="1"/>
    </xf>
    <xf numFmtId="0" fontId="0" fillId="2" borderId="4" xfId="0" applyFill="1" applyBorder="1" applyAlignment="1">
      <alignment vertical="center"/>
    </xf>
    <xf numFmtId="0" fontId="0" fillId="2" borderId="6" xfId="0" applyFill="1" applyBorder="1" applyAlignment="1">
      <alignment vertical="center"/>
    </xf>
    <xf numFmtId="0" fontId="0" fillId="7" borderId="0" xfId="0" applyFill="1" applyAlignment="1">
      <alignment vertical="center"/>
    </xf>
    <xf numFmtId="0" fontId="19" fillId="16" borderId="22" xfId="0" applyFont="1" applyFill="1" applyBorder="1" applyAlignment="1">
      <alignment vertical="center" wrapText="1"/>
    </xf>
    <xf numFmtId="10" fontId="43" fillId="0" borderId="0" xfId="0" applyNumberFormat="1" applyFont="1" applyAlignment="1">
      <alignment vertical="center"/>
    </xf>
    <xf numFmtId="0" fontId="43" fillId="0" borderId="0" xfId="0" applyFont="1" applyAlignment="1">
      <alignment vertical="center"/>
    </xf>
    <xf numFmtId="0" fontId="14" fillId="0" borderId="0" xfId="0" applyFont="1" applyAlignment="1">
      <alignment horizontal="left" vertical="center"/>
    </xf>
    <xf numFmtId="9" fontId="14" fillId="0" borderId="0" xfId="0" applyNumberFormat="1" applyFont="1" applyAlignment="1">
      <alignment horizontal="left" vertical="center"/>
    </xf>
    <xf numFmtId="9" fontId="24" fillId="7" borderId="13" xfId="0" applyNumberFormat="1" applyFont="1" applyFill="1" applyBorder="1" applyAlignment="1">
      <alignment horizontal="center" vertical="center" wrapText="1"/>
    </xf>
    <xf numFmtId="0" fontId="26" fillId="0" borderId="16" xfId="6" applyFont="1" applyBorder="1" applyAlignment="1">
      <alignment vertical="center" wrapText="1"/>
    </xf>
    <xf numFmtId="0" fontId="14" fillId="0" borderId="16" xfId="6" applyFont="1" applyBorder="1" applyAlignment="1">
      <alignment vertical="center" wrapText="1"/>
    </xf>
    <xf numFmtId="167" fontId="26" fillId="0" borderId="12" xfId="6" applyNumberFormat="1" applyFont="1" applyBorder="1" applyAlignment="1">
      <alignment vertical="center" wrapText="1"/>
    </xf>
    <xf numFmtId="0" fontId="14" fillId="0" borderId="15" xfId="0" applyFont="1" applyBorder="1" applyAlignment="1">
      <alignment vertical="center"/>
    </xf>
    <xf numFmtId="0" fontId="19" fillId="2" borderId="4" xfId="0" applyFont="1" applyFill="1" applyBorder="1" applyAlignment="1">
      <alignment vertical="center"/>
    </xf>
    <xf numFmtId="0" fontId="19" fillId="2" borderId="6" xfId="0" applyFont="1" applyFill="1" applyBorder="1" applyAlignment="1">
      <alignment vertical="center"/>
    </xf>
    <xf numFmtId="10" fontId="14" fillId="0" borderId="0" xfId="0" applyNumberFormat="1" applyFont="1" applyAlignment="1">
      <alignment vertical="center"/>
    </xf>
    <xf numFmtId="172" fontId="14" fillId="0" borderId="0" xfId="0" applyNumberFormat="1" applyFont="1"/>
    <xf numFmtId="0" fontId="14" fillId="0" borderId="67" xfId="0" applyFont="1" applyBorder="1" applyAlignment="1">
      <alignment horizontal="center"/>
    </xf>
    <xf numFmtId="0" fontId="14" fillId="0" borderId="36" xfId="0" applyFont="1" applyBorder="1" applyAlignment="1">
      <alignment horizontal="center"/>
    </xf>
    <xf numFmtId="9" fontId="28" fillId="21" borderId="36" xfId="3" applyFont="1" applyFill="1" applyBorder="1" applyAlignment="1">
      <alignment horizontal="center" vertical="center" wrapText="1"/>
    </xf>
    <xf numFmtId="0" fontId="25" fillId="0" borderId="36" xfId="0" applyFont="1" applyBorder="1" applyAlignment="1">
      <alignment horizontal="right" vertical="center"/>
    </xf>
    <xf numFmtId="0" fontId="22" fillId="2" borderId="49" xfId="0" applyFont="1" applyFill="1" applyBorder="1" applyAlignment="1">
      <alignment horizontal="center" vertical="center" wrapText="1"/>
    </xf>
    <xf numFmtId="0" fontId="22" fillId="0" borderId="69" xfId="1" applyFont="1" applyBorder="1" applyAlignment="1">
      <alignment horizontal="center" vertical="center" wrapText="1"/>
    </xf>
    <xf numFmtId="1" fontId="22" fillId="2" borderId="36" xfId="1" applyNumberFormat="1" applyFont="1" applyFill="1" applyBorder="1" applyAlignment="1">
      <alignment horizontal="center" vertical="center" wrapText="1"/>
    </xf>
    <xf numFmtId="0" fontId="14" fillId="0" borderId="68" xfId="0" applyFont="1" applyBorder="1"/>
    <xf numFmtId="10" fontId="22" fillId="0" borderId="12" xfId="0" applyNumberFormat="1" applyFont="1" applyBorder="1" applyAlignment="1">
      <alignment horizontal="center" vertical="center" wrapText="1"/>
    </xf>
    <xf numFmtId="0" fontId="14" fillId="0" borderId="13" xfId="0" applyFont="1" applyBorder="1" applyAlignment="1">
      <alignment vertical="center" wrapText="1"/>
    </xf>
    <xf numFmtId="0" fontId="22" fillId="0" borderId="17" xfId="6" applyFont="1" applyBorder="1" applyAlignment="1">
      <alignment horizontal="left" vertical="center" wrapText="1"/>
    </xf>
    <xf numFmtId="9" fontId="24" fillId="7" borderId="20" xfId="0" applyNumberFormat="1" applyFont="1" applyFill="1" applyBorder="1" applyAlignment="1">
      <alignment horizontal="center" vertical="center" wrapText="1"/>
    </xf>
    <xf numFmtId="9" fontId="24" fillId="7" borderId="34" xfId="0" applyNumberFormat="1" applyFont="1" applyFill="1" applyBorder="1" applyAlignment="1">
      <alignment horizontal="center" vertical="center" wrapText="1"/>
    </xf>
    <xf numFmtId="0" fontId="14" fillId="7" borderId="17" xfId="6" applyFont="1" applyFill="1" applyBorder="1" applyAlignment="1">
      <alignment vertical="center" wrapText="1"/>
    </xf>
    <xf numFmtId="9" fontId="24" fillId="7" borderId="17" xfId="0" applyNumberFormat="1" applyFont="1" applyFill="1" applyBorder="1" applyAlignment="1">
      <alignment horizontal="center" vertical="center" wrapText="1"/>
    </xf>
    <xf numFmtId="9" fontId="24" fillId="7" borderId="16" xfId="0" applyNumberFormat="1" applyFont="1" applyFill="1" applyBorder="1" applyAlignment="1">
      <alignment horizontal="center" vertical="center" wrapText="1"/>
    </xf>
    <xf numFmtId="0" fontId="26" fillId="0" borderId="17" xfId="6" applyFont="1" applyBorder="1" applyAlignment="1">
      <alignment vertical="center" wrapText="1"/>
    </xf>
    <xf numFmtId="9" fontId="28" fillId="0" borderId="17" xfId="3" applyFont="1" applyFill="1" applyBorder="1" applyAlignment="1">
      <alignment horizontal="center" vertical="center" wrapText="1"/>
    </xf>
    <xf numFmtId="9" fontId="28" fillId="0" borderId="16" xfId="3" applyFont="1" applyFill="1" applyBorder="1" applyAlignment="1">
      <alignment horizontal="center" vertical="center" wrapText="1"/>
    </xf>
    <xf numFmtId="9" fontId="25" fillId="0" borderId="17" xfId="0" applyNumberFormat="1" applyFont="1" applyBorder="1" applyAlignment="1">
      <alignment horizontal="center" vertical="center"/>
    </xf>
    <xf numFmtId="9" fontId="25" fillId="0" borderId="16" xfId="0" applyNumberFormat="1" applyFont="1" applyBorder="1" applyAlignment="1">
      <alignment horizontal="center" vertical="center"/>
    </xf>
    <xf numFmtId="10" fontId="10" fillId="20" borderId="34" xfId="0" applyNumberFormat="1" applyFont="1" applyFill="1" applyBorder="1" applyAlignment="1">
      <alignment horizontal="center" vertical="center" wrapText="1"/>
    </xf>
    <xf numFmtId="10" fontId="10" fillId="20" borderId="31" xfId="0" applyNumberFormat="1" applyFont="1" applyFill="1" applyBorder="1" applyAlignment="1">
      <alignment horizontal="center" vertical="center" wrapText="1"/>
    </xf>
    <xf numFmtId="10" fontId="10" fillId="20" borderId="19" xfId="0" applyNumberFormat="1" applyFont="1" applyFill="1" applyBorder="1" applyAlignment="1">
      <alignment horizontal="center" vertical="center" wrapText="1"/>
    </xf>
    <xf numFmtId="0" fontId="19" fillId="20" borderId="0" xfId="0" applyFont="1" applyFill="1" applyAlignment="1">
      <alignment vertical="center"/>
    </xf>
    <xf numFmtId="0" fontId="19" fillId="20" borderId="0" xfId="0" applyFont="1" applyFill="1" applyAlignment="1">
      <alignment horizontal="left" vertical="center"/>
    </xf>
    <xf numFmtId="0" fontId="28" fillId="24" borderId="12" xfId="0" applyFont="1" applyFill="1" applyBorder="1" applyAlignment="1">
      <alignment vertical="center"/>
    </xf>
    <xf numFmtId="0" fontId="2" fillId="24" borderId="3" xfId="0" applyFont="1" applyFill="1" applyBorder="1"/>
    <xf numFmtId="0" fontId="19" fillId="24" borderId="1" xfId="0" applyFont="1" applyFill="1" applyBorder="1"/>
    <xf numFmtId="0" fontId="19" fillId="24" borderId="3" xfId="0" applyFont="1" applyFill="1" applyBorder="1"/>
    <xf numFmtId="0" fontId="19" fillId="24" borderId="3" xfId="0" applyFont="1" applyFill="1" applyBorder="1" applyAlignment="1">
      <alignment wrapText="1"/>
    </xf>
    <xf numFmtId="0" fontId="19" fillId="24" borderId="2" xfId="0" applyFont="1" applyFill="1" applyBorder="1" applyAlignment="1">
      <alignment horizontal="center" vertical="center"/>
    </xf>
    <xf numFmtId="0" fontId="2" fillId="24" borderId="8" xfId="0" applyFont="1" applyFill="1" applyBorder="1"/>
    <xf numFmtId="0" fontId="19" fillId="24" borderId="6" xfId="0" applyFont="1" applyFill="1" applyBorder="1"/>
    <xf numFmtId="0" fontId="19" fillId="24" borderId="8" xfId="0" applyFont="1" applyFill="1" applyBorder="1"/>
    <xf numFmtId="0" fontId="19" fillId="24" borderId="8" xfId="0" applyFont="1" applyFill="1" applyBorder="1" applyAlignment="1">
      <alignment wrapText="1"/>
    </xf>
    <xf numFmtId="0" fontId="19" fillId="24" borderId="7" xfId="0" applyFont="1" applyFill="1" applyBorder="1" applyAlignment="1">
      <alignment horizontal="center" vertical="center"/>
    </xf>
    <xf numFmtId="0" fontId="19" fillId="24" borderId="2" xfId="0" applyFont="1" applyFill="1" applyBorder="1"/>
    <xf numFmtId="171" fontId="2" fillId="24" borderId="3" xfId="0" applyNumberFormat="1" applyFont="1" applyFill="1" applyBorder="1" applyAlignment="1">
      <alignment horizontal="right"/>
    </xf>
    <xf numFmtId="0" fontId="19" fillId="24" borderId="7" xfId="0" applyFont="1" applyFill="1" applyBorder="1"/>
    <xf numFmtId="0" fontId="0" fillId="24" borderId="3" xfId="0" applyFill="1" applyBorder="1"/>
    <xf numFmtId="0" fontId="0" fillId="24" borderId="2" xfId="0" applyFill="1" applyBorder="1"/>
    <xf numFmtId="0" fontId="0" fillId="24" borderId="8" xfId="0" applyFill="1" applyBorder="1"/>
    <xf numFmtId="0" fontId="0" fillId="24" borderId="7" xfId="0" applyFill="1" applyBorder="1"/>
    <xf numFmtId="0" fontId="0" fillId="24" borderId="3" xfId="0" applyFill="1" applyBorder="1" applyAlignment="1">
      <alignment vertical="center"/>
    </xf>
    <xf numFmtId="0" fontId="0" fillId="24" borderId="2" xfId="0" applyFill="1" applyBorder="1" applyAlignment="1">
      <alignment vertical="center"/>
    </xf>
    <xf numFmtId="0" fontId="0" fillId="24" borderId="8" xfId="0" applyFill="1" applyBorder="1" applyAlignment="1">
      <alignment vertical="center"/>
    </xf>
    <xf numFmtId="0" fontId="0" fillId="24" borderId="7" xfId="0" applyFill="1" applyBorder="1" applyAlignment="1">
      <alignment vertical="center"/>
    </xf>
    <xf numFmtId="0" fontId="2" fillId="24" borderId="3" xfId="0" applyFont="1" applyFill="1" applyBorder="1" applyAlignment="1">
      <alignment vertical="center"/>
    </xf>
    <xf numFmtId="0" fontId="19" fillId="24" borderId="3" xfId="0" applyFont="1" applyFill="1" applyBorder="1" applyAlignment="1">
      <alignment vertical="center"/>
    </xf>
    <xf numFmtId="0" fontId="19" fillId="24" borderId="2" xfId="0" applyFont="1" applyFill="1" applyBorder="1" applyAlignment="1">
      <alignment vertical="center"/>
    </xf>
    <xf numFmtId="0" fontId="2" fillId="24" borderId="8" xfId="0" applyFont="1" applyFill="1" applyBorder="1" applyAlignment="1">
      <alignment vertical="center"/>
    </xf>
    <xf numFmtId="0" fontId="19" fillId="24" borderId="8" xfId="0" applyFont="1" applyFill="1" applyBorder="1" applyAlignment="1">
      <alignment vertical="center"/>
    </xf>
    <xf numFmtId="0" fontId="19" fillId="24" borderId="7" xfId="0" applyFont="1" applyFill="1" applyBorder="1" applyAlignment="1">
      <alignment vertical="center"/>
    </xf>
    <xf numFmtId="9" fontId="19" fillId="26" borderId="0" xfId="0" applyNumberFormat="1" applyFont="1" applyFill="1" applyAlignment="1">
      <alignment horizontal="center" vertical="center"/>
    </xf>
    <xf numFmtId="0" fontId="6" fillId="4" borderId="13" xfId="0" applyFont="1" applyFill="1" applyBorder="1" applyAlignment="1">
      <alignment horizontal="center" vertical="center" wrapText="1"/>
    </xf>
    <xf numFmtId="0" fontId="8" fillId="5" borderId="12" xfId="1" applyFont="1" applyFill="1" applyBorder="1" applyAlignment="1">
      <alignment horizontal="center" vertical="center" wrapText="1"/>
    </xf>
    <xf numFmtId="9" fontId="49" fillId="16" borderId="25" xfId="0" applyNumberFormat="1" applyFont="1" applyFill="1" applyBorder="1" applyAlignment="1">
      <alignment horizontal="center" vertical="center" wrapText="1"/>
    </xf>
    <xf numFmtId="0" fontId="14" fillId="0" borderId="13" xfId="0" applyFont="1" applyBorder="1" applyAlignment="1">
      <alignment horizontal="center" vertical="center"/>
    </xf>
    <xf numFmtId="17" fontId="22" fillId="2" borderId="13" xfId="0" applyNumberFormat="1" applyFont="1" applyFill="1" applyBorder="1" applyAlignment="1">
      <alignment vertical="center" wrapText="1"/>
    </xf>
    <xf numFmtId="17" fontId="22" fillId="2" borderId="58" xfId="0" applyNumberFormat="1" applyFont="1" applyFill="1" applyBorder="1" applyAlignment="1">
      <alignment vertical="center" wrapText="1"/>
    </xf>
    <xf numFmtId="9" fontId="22" fillId="26" borderId="12" xfId="1" applyNumberFormat="1" applyFont="1" applyFill="1" applyBorder="1" applyAlignment="1">
      <alignment horizontal="center" vertical="center" wrapText="1"/>
    </xf>
    <xf numFmtId="9" fontId="22" fillId="26" borderId="12" xfId="1" applyNumberFormat="1" applyFont="1" applyFill="1" applyBorder="1" applyAlignment="1">
      <alignment vertical="center" wrapText="1"/>
    </xf>
    <xf numFmtId="9" fontId="26" fillId="24" borderId="17" xfId="3" applyFont="1" applyFill="1" applyBorder="1" applyAlignment="1">
      <alignment horizontal="center" vertical="center" wrapText="1"/>
    </xf>
    <xf numFmtId="0" fontId="14" fillId="24" borderId="17" xfId="0" applyFont="1" applyFill="1" applyBorder="1" applyAlignment="1">
      <alignment wrapText="1"/>
    </xf>
    <xf numFmtId="9" fontId="26" fillId="24" borderId="12" xfId="3" applyFont="1" applyFill="1" applyBorder="1" applyAlignment="1">
      <alignment horizontal="center" vertical="center" wrapText="1"/>
    </xf>
    <xf numFmtId="0" fontId="14" fillId="24" borderId="12" xfId="0" applyFont="1" applyFill="1" applyBorder="1" applyAlignment="1">
      <alignment wrapText="1"/>
    </xf>
    <xf numFmtId="0" fontId="14" fillId="24" borderId="16" xfId="0" applyFont="1" applyFill="1" applyBorder="1" applyAlignment="1">
      <alignment wrapText="1"/>
    </xf>
    <xf numFmtId="0" fontId="22" fillId="7" borderId="17" xfId="0" applyFont="1" applyFill="1" applyBorder="1" applyAlignment="1">
      <alignment horizontal="left" vertical="center" wrapText="1"/>
    </xf>
    <xf numFmtId="9" fontId="22" fillId="7" borderId="17" xfId="9" applyFont="1" applyFill="1" applyBorder="1" applyAlignment="1">
      <alignment horizontal="left" vertical="center" wrapText="1"/>
    </xf>
    <xf numFmtId="9" fontId="22" fillId="7" borderId="12" xfId="9" applyFont="1" applyFill="1" applyBorder="1" applyAlignment="1">
      <alignment horizontal="left" vertical="center" wrapText="1"/>
    </xf>
    <xf numFmtId="0" fontId="14" fillId="7" borderId="17" xfId="0" applyFont="1" applyFill="1" applyBorder="1" applyAlignment="1">
      <alignment wrapText="1"/>
    </xf>
    <xf numFmtId="0" fontId="14" fillId="7" borderId="12" xfId="0" applyFont="1" applyFill="1" applyBorder="1" applyAlignment="1">
      <alignment wrapText="1"/>
    </xf>
    <xf numFmtId="9" fontId="26" fillId="7" borderId="17" xfId="3" applyFont="1" applyFill="1" applyBorder="1" applyAlignment="1">
      <alignment horizontal="center" vertical="center" wrapText="1"/>
    </xf>
    <xf numFmtId="9" fontId="26" fillId="7" borderId="16" xfId="3" applyFont="1" applyFill="1" applyBorder="1" applyAlignment="1">
      <alignment horizontal="center" vertical="center" wrapText="1"/>
    </xf>
    <xf numFmtId="0" fontId="14" fillId="7" borderId="20" xfId="0" applyFont="1" applyFill="1" applyBorder="1" applyAlignment="1">
      <alignment wrapText="1"/>
    </xf>
    <xf numFmtId="0" fontId="14" fillId="7" borderId="34" xfId="0" applyFont="1" applyFill="1" applyBorder="1" applyAlignment="1">
      <alignment wrapText="1"/>
    </xf>
    <xf numFmtId="0" fontId="26" fillId="0" borderId="19" xfId="0" applyFont="1" applyBorder="1" applyAlignment="1">
      <alignment horizontal="center" vertical="center"/>
    </xf>
    <xf numFmtId="0" fontId="26" fillId="0" borderId="27" xfId="0" applyFont="1" applyBorder="1" applyAlignment="1">
      <alignment horizontal="center" vertical="center"/>
    </xf>
    <xf numFmtId="0" fontId="26" fillId="0" borderId="21" xfId="0" applyFont="1" applyBorder="1" applyAlignment="1">
      <alignment horizontal="center" vertical="center"/>
    </xf>
    <xf numFmtId="0" fontId="26" fillId="0" borderId="19" xfId="0" applyFont="1" applyBorder="1" applyAlignment="1">
      <alignment vertical="center"/>
    </xf>
    <xf numFmtId="0" fontId="26" fillId="0" borderId="15" xfId="0" applyFont="1" applyBorder="1" applyAlignment="1">
      <alignment horizontal="center" vertical="center"/>
    </xf>
    <xf numFmtId="0" fontId="19" fillId="22" borderId="12" xfId="0" applyFont="1" applyFill="1" applyBorder="1"/>
    <xf numFmtId="0" fontId="26" fillId="22" borderId="12" xfId="0" applyFont="1" applyFill="1" applyBorder="1" applyAlignment="1">
      <alignment horizontal="center" vertical="center"/>
    </xf>
    <xf numFmtId="0" fontId="26" fillId="22" borderId="12" xfId="0" applyFont="1" applyFill="1" applyBorder="1" applyAlignment="1">
      <alignment vertical="center"/>
    </xf>
    <xf numFmtId="0" fontId="14" fillId="22" borderId="12" xfId="0" applyFont="1" applyFill="1" applyBorder="1" applyAlignment="1">
      <alignment vertical="center"/>
    </xf>
    <xf numFmtId="17" fontId="9" fillId="5" borderId="13" xfId="1" applyNumberFormat="1" applyFont="1" applyFill="1" applyBorder="1" applyAlignment="1">
      <alignment horizontal="center" vertical="center"/>
    </xf>
    <xf numFmtId="0" fontId="5" fillId="3" borderId="27" xfId="1" applyFont="1" applyFill="1" applyBorder="1" applyAlignment="1">
      <alignment horizontal="center" vertical="center" wrapText="1"/>
    </xf>
    <xf numFmtId="0" fontId="19" fillId="22" borderId="53" xfId="0" applyFont="1" applyFill="1" applyBorder="1"/>
    <xf numFmtId="0" fontId="19" fillId="22" borderId="54" xfId="0" applyFont="1" applyFill="1" applyBorder="1"/>
    <xf numFmtId="0" fontId="26" fillId="22" borderId="53" xfId="0" applyFont="1" applyFill="1" applyBorder="1" applyAlignment="1">
      <alignment horizontal="center" vertical="center"/>
    </xf>
    <xf numFmtId="0" fontId="26" fillId="22" borderId="54" xfId="0" applyFont="1" applyFill="1" applyBorder="1" applyAlignment="1">
      <alignment horizontal="center" vertical="center"/>
    </xf>
    <xf numFmtId="0" fontId="26" fillId="22" borderId="53" xfId="0" applyFont="1" applyFill="1" applyBorder="1" applyAlignment="1">
      <alignment vertical="center"/>
    </xf>
    <xf numFmtId="0" fontId="26" fillId="22" borderId="54" xfId="0" applyFont="1" applyFill="1" applyBorder="1" applyAlignment="1">
      <alignment vertical="center"/>
    </xf>
    <xf numFmtId="0" fontId="14" fillId="22" borderId="53" xfId="0" applyFont="1" applyFill="1" applyBorder="1" applyAlignment="1">
      <alignment vertical="center"/>
    </xf>
    <xf numFmtId="0" fontId="14" fillId="22" borderId="54" xfId="0" applyFont="1" applyFill="1" applyBorder="1" applyAlignment="1">
      <alignment vertical="center"/>
    </xf>
    <xf numFmtId="0" fontId="19" fillId="14" borderId="53" xfId="0" applyFont="1" applyFill="1" applyBorder="1" applyAlignment="1">
      <alignment horizontal="center" vertical="center"/>
    </xf>
    <xf numFmtId="0" fontId="19" fillId="14" borderId="12" xfId="0" applyFont="1" applyFill="1" applyBorder="1" applyAlignment="1">
      <alignment horizontal="center" vertical="center"/>
    </xf>
    <xf numFmtId="0" fontId="19" fillId="14" borderId="54" xfId="0" applyFont="1" applyFill="1" applyBorder="1" applyAlignment="1">
      <alignment horizontal="center" vertical="center"/>
    </xf>
    <xf numFmtId="0" fontId="19" fillId="14" borderId="15" xfId="0" applyFont="1" applyFill="1" applyBorder="1" applyAlignment="1">
      <alignment horizontal="center" vertical="center"/>
    </xf>
    <xf numFmtId="167" fontId="26" fillId="24" borderId="17" xfId="3" applyNumberFormat="1" applyFont="1" applyFill="1" applyBorder="1" applyAlignment="1">
      <alignment horizontal="center" vertical="center" wrapText="1"/>
    </xf>
    <xf numFmtId="167" fontId="26" fillId="7" borderId="17" xfId="3" applyNumberFormat="1" applyFont="1" applyFill="1" applyBorder="1" applyAlignment="1">
      <alignment horizontal="center" vertical="center" wrapText="1"/>
    </xf>
    <xf numFmtId="9" fontId="26" fillId="22" borderId="17" xfId="3" applyFont="1" applyFill="1" applyBorder="1" applyAlignment="1">
      <alignment horizontal="center" vertical="center" wrapText="1"/>
    </xf>
    <xf numFmtId="9" fontId="26" fillId="22" borderId="12" xfId="3" applyFont="1" applyFill="1" applyBorder="1" applyAlignment="1">
      <alignment horizontal="center" vertical="center" wrapText="1"/>
    </xf>
    <xf numFmtId="167" fontId="26" fillId="7" borderId="20" xfId="3" applyNumberFormat="1" applyFont="1" applyFill="1" applyBorder="1" applyAlignment="1">
      <alignment horizontal="center" vertical="center" wrapText="1"/>
    </xf>
    <xf numFmtId="9" fontId="22" fillId="26" borderId="13" xfId="1" applyNumberFormat="1" applyFont="1" applyFill="1" applyBorder="1" applyAlignment="1">
      <alignment vertical="center" wrapText="1"/>
    </xf>
    <xf numFmtId="9" fontId="26" fillId="22" borderId="53" xfId="3" applyFont="1" applyFill="1" applyBorder="1" applyAlignment="1">
      <alignment horizontal="center" vertical="center" wrapText="1"/>
    </xf>
    <xf numFmtId="9" fontId="26" fillId="22" borderId="54" xfId="3" applyFont="1" applyFill="1" applyBorder="1" applyAlignment="1">
      <alignment horizontal="center" vertical="center" wrapText="1"/>
    </xf>
    <xf numFmtId="9" fontId="26" fillId="22" borderId="33" xfId="3" applyFont="1" applyFill="1" applyBorder="1" applyAlignment="1">
      <alignment horizontal="center" vertical="center" wrapText="1"/>
    </xf>
    <xf numFmtId="9" fontId="26" fillId="22" borderId="74" xfId="3" applyFont="1" applyFill="1" applyBorder="1" applyAlignment="1">
      <alignment horizontal="center" vertical="center" wrapText="1"/>
    </xf>
    <xf numFmtId="17" fontId="9" fillId="5" borderId="16" xfId="1" applyNumberFormat="1" applyFont="1" applyFill="1" applyBorder="1" applyAlignment="1">
      <alignment horizontal="center" vertical="center"/>
    </xf>
    <xf numFmtId="9" fontId="26" fillId="24" borderId="16" xfId="3" applyFont="1" applyFill="1" applyBorder="1" applyAlignment="1">
      <alignment horizontal="center" vertical="center" wrapText="1"/>
    </xf>
    <xf numFmtId="9" fontId="26" fillId="22" borderId="30" xfId="3" applyFont="1" applyFill="1" applyBorder="1" applyAlignment="1">
      <alignment horizontal="center" vertical="center" wrapText="1"/>
    </xf>
    <xf numFmtId="9" fontId="26" fillId="22" borderId="16" xfId="3" applyFont="1" applyFill="1" applyBorder="1" applyAlignment="1">
      <alignment horizontal="center" vertical="center" wrapText="1"/>
    </xf>
    <xf numFmtId="9" fontId="26" fillId="22" borderId="62" xfId="3" applyFont="1" applyFill="1" applyBorder="1" applyAlignment="1">
      <alignment horizontal="center" vertical="center" wrapText="1"/>
    </xf>
    <xf numFmtId="9" fontId="25" fillId="14" borderId="12" xfId="0" applyNumberFormat="1" applyFont="1" applyFill="1" applyBorder="1" applyAlignment="1">
      <alignment horizontal="center" vertical="center"/>
    </xf>
    <xf numFmtId="0" fontId="22" fillId="7" borderId="13" xfId="0" applyFont="1" applyFill="1" applyBorder="1" applyAlignment="1">
      <alignment vertical="center" wrapText="1"/>
    </xf>
    <xf numFmtId="0" fontId="14" fillId="0" borderId="13" xfId="0" applyFont="1" applyBorder="1" applyAlignment="1">
      <alignment horizontal="center" vertical="center" wrapText="1"/>
    </xf>
    <xf numFmtId="0" fontId="25" fillId="7" borderId="13" xfId="0" applyFont="1" applyFill="1" applyBorder="1" applyAlignment="1">
      <alignment horizontal="center" vertical="center" wrapText="1"/>
    </xf>
    <xf numFmtId="0" fontId="14" fillId="7" borderId="13" xfId="0" applyFont="1" applyFill="1" applyBorder="1" applyAlignment="1">
      <alignment horizontal="center" vertical="center" wrapText="1"/>
    </xf>
    <xf numFmtId="17" fontId="31" fillId="2" borderId="13" xfId="0" applyNumberFormat="1" applyFont="1" applyFill="1" applyBorder="1" applyAlignment="1">
      <alignment horizontal="center" vertical="center" wrapText="1"/>
    </xf>
    <xf numFmtId="9" fontId="14" fillId="14" borderId="12" xfId="0" applyNumberFormat="1" applyFont="1" applyFill="1" applyBorder="1" applyAlignment="1">
      <alignment horizontal="center" vertical="center" wrapText="1"/>
    </xf>
    <xf numFmtId="167" fontId="26" fillId="7" borderId="12" xfId="3" applyNumberFormat="1" applyFont="1" applyFill="1" applyBorder="1" applyAlignment="1">
      <alignment horizontal="center" vertical="center" wrapText="1"/>
    </xf>
    <xf numFmtId="167" fontId="26" fillId="24" borderId="12" xfId="3" applyNumberFormat="1" applyFont="1" applyFill="1" applyBorder="1" applyAlignment="1">
      <alignment horizontal="center" vertical="center" wrapText="1"/>
    </xf>
    <xf numFmtId="0" fontId="26" fillId="14" borderId="12" xfId="0" applyFont="1" applyFill="1" applyBorder="1" applyAlignment="1">
      <alignment horizontal="center" vertical="center"/>
    </xf>
    <xf numFmtId="1" fontId="14" fillId="11" borderId="13" xfId="0" applyNumberFormat="1" applyFont="1" applyFill="1" applyBorder="1" applyAlignment="1">
      <alignment vertical="center" wrapText="1"/>
    </xf>
    <xf numFmtId="9" fontId="26" fillId="19" borderId="21" xfId="3" applyFont="1" applyFill="1" applyBorder="1" applyAlignment="1">
      <alignment horizontal="center" vertical="center" wrapText="1"/>
    </xf>
    <xf numFmtId="9" fontId="26" fillId="19" borderId="15" xfId="3" applyFont="1" applyFill="1" applyBorder="1" applyAlignment="1">
      <alignment horizontal="center" vertical="center" wrapText="1"/>
    </xf>
    <xf numFmtId="0" fontId="8" fillId="5" borderId="34" xfId="1" applyFont="1" applyFill="1" applyBorder="1" applyAlignment="1">
      <alignment horizontal="center" vertical="center" wrapText="1"/>
    </xf>
    <xf numFmtId="0" fontId="8" fillId="5" borderId="35" xfId="1" applyFont="1" applyFill="1" applyBorder="1" applyAlignment="1">
      <alignment horizontal="center" vertical="center" wrapText="1"/>
    </xf>
    <xf numFmtId="0" fontId="8" fillId="5" borderId="49" xfId="1" applyFont="1" applyFill="1" applyBorder="1" applyAlignment="1">
      <alignment horizontal="center" vertical="center" wrapText="1"/>
    </xf>
    <xf numFmtId="0" fontId="8" fillId="5" borderId="36" xfId="1"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9" fontId="24" fillId="6" borderId="69" xfId="0" applyNumberFormat="1" applyFont="1" applyFill="1" applyBorder="1" applyAlignment="1">
      <alignment horizontal="center" vertical="center" wrapText="1"/>
    </xf>
    <xf numFmtId="9" fontId="26" fillId="24" borderId="17" xfId="9" applyFont="1" applyFill="1" applyBorder="1" applyAlignment="1">
      <alignment horizontal="center" vertical="center" wrapText="1"/>
    </xf>
    <xf numFmtId="9" fontId="26" fillId="24" borderId="12" xfId="9" applyFont="1" applyFill="1" applyBorder="1" applyAlignment="1">
      <alignment horizontal="center" vertical="center" wrapText="1"/>
    </xf>
    <xf numFmtId="9" fontId="26" fillId="7" borderId="12" xfId="9" applyFont="1" applyFill="1" applyBorder="1" applyAlignment="1">
      <alignment horizontal="center" vertical="center" wrapText="1"/>
    </xf>
    <xf numFmtId="0" fontId="0" fillId="0" borderId="17" xfId="0" applyBorder="1" applyAlignment="1">
      <alignment horizontal="center" vertical="center"/>
    </xf>
    <xf numFmtId="9" fontId="14" fillId="7" borderId="17" xfId="9" applyFont="1" applyFill="1" applyBorder="1" applyAlignment="1">
      <alignment horizontal="center" vertical="center" wrapText="1"/>
    </xf>
    <xf numFmtId="0" fontId="14" fillId="24" borderId="17" xfId="0" applyFont="1" applyFill="1" applyBorder="1" applyAlignment="1">
      <alignment horizontal="center" vertical="center" wrapText="1"/>
    </xf>
    <xf numFmtId="0" fontId="14" fillId="7" borderId="20" xfId="0" applyFont="1" applyFill="1" applyBorder="1" applyAlignment="1">
      <alignment horizontal="center" vertical="center" wrapText="1"/>
    </xf>
    <xf numFmtId="9" fontId="0" fillId="0" borderId="12" xfId="9" applyFont="1" applyBorder="1" applyAlignment="1">
      <alignment horizontal="center" vertical="center"/>
    </xf>
    <xf numFmtId="9" fontId="14" fillId="7" borderId="12" xfId="9" applyFont="1" applyFill="1" applyBorder="1" applyAlignment="1">
      <alignment horizontal="center" vertical="center" wrapText="1"/>
    </xf>
    <xf numFmtId="9" fontId="14" fillId="24" borderId="12" xfId="9" applyFont="1" applyFill="1" applyBorder="1" applyAlignment="1">
      <alignment horizontal="center" vertical="center" wrapText="1"/>
    </xf>
    <xf numFmtId="9" fontId="14" fillId="7" borderId="13" xfId="9" applyFont="1" applyFill="1" applyBorder="1" applyAlignment="1">
      <alignment horizontal="center" vertical="center" wrapText="1"/>
    </xf>
    <xf numFmtId="0" fontId="0" fillId="0" borderId="12" xfId="0" applyBorder="1" applyAlignment="1">
      <alignment horizontal="center" vertical="center"/>
    </xf>
    <xf numFmtId="0" fontId="14" fillId="24" borderId="12" xfId="0" applyFont="1" applyFill="1" applyBorder="1" applyAlignment="1">
      <alignment horizontal="center" vertical="center" wrapText="1"/>
    </xf>
    <xf numFmtId="0" fontId="14" fillId="7" borderId="17" xfId="0" applyFont="1" applyFill="1" applyBorder="1" applyAlignment="1">
      <alignment horizontal="center" vertical="center" wrapText="1"/>
    </xf>
    <xf numFmtId="167" fontId="26" fillId="24" borderId="12" xfId="3" applyNumberFormat="1" applyFont="1" applyFill="1" applyBorder="1" applyAlignment="1">
      <alignment vertical="center" wrapText="1"/>
    </xf>
    <xf numFmtId="167" fontId="26" fillId="7" borderId="12" xfId="3" applyNumberFormat="1" applyFont="1" applyFill="1" applyBorder="1" applyAlignment="1">
      <alignment vertical="center" wrapText="1"/>
    </xf>
    <xf numFmtId="0" fontId="14" fillId="14" borderId="36" xfId="0" applyFont="1" applyFill="1" applyBorder="1" applyAlignment="1">
      <alignment horizontal="center" vertical="center" wrapText="1"/>
    </xf>
    <xf numFmtId="9" fontId="26" fillId="22" borderId="12" xfId="9" applyFont="1" applyFill="1" applyBorder="1" applyAlignment="1">
      <alignment vertical="center"/>
    </xf>
    <xf numFmtId="9" fontId="26" fillId="22" borderId="12" xfId="9" applyFont="1" applyFill="1" applyBorder="1" applyAlignment="1">
      <alignment horizontal="center" vertical="center"/>
    </xf>
    <xf numFmtId="9" fontId="25" fillId="14" borderId="29" xfId="0" applyNumberFormat="1" applyFont="1" applyFill="1" applyBorder="1" applyAlignment="1">
      <alignment horizontal="center" vertical="center"/>
    </xf>
    <xf numFmtId="9" fontId="26" fillId="19" borderId="12" xfId="9" applyFont="1" applyFill="1" applyBorder="1" applyAlignment="1">
      <alignment horizontal="center" vertical="center" wrapText="1"/>
    </xf>
    <xf numFmtId="0" fontId="55" fillId="0" borderId="12" xfId="0" applyFont="1" applyBorder="1" applyAlignment="1">
      <alignment horizontal="left" vertical="center" wrapText="1"/>
    </xf>
    <xf numFmtId="9" fontId="26" fillId="19" borderId="19" xfId="0" applyNumberFormat="1" applyFont="1" applyFill="1" applyBorder="1" applyAlignment="1">
      <alignment horizontal="center" vertical="center" wrapText="1"/>
    </xf>
    <xf numFmtId="9" fontId="26" fillId="19" borderId="15" xfId="0" applyNumberFormat="1" applyFont="1" applyFill="1" applyBorder="1" applyAlignment="1">
      <alignment horizontal="center" vertical="center" wrapText="1"/>
    </xf>
    <xf numFmtId="9" fontId="26" fillId="19" borderId="21" xfId="0" applyNumberFormat="1" applyFont="1" applyFill="1" applyBorder="1" applyAlignment="1">
      <alignment horizontal="center" vertical="center" wrapText="1"/>
    </xf>
    <xf numFmtId="0" fontId="0" fillId="0" borderId="0" xfId="0" applyAlignment="1">
      <alignment horizontal="center"/>
    </xf>
    <xf numFmtId="9" fontId="48" fillId="7" borderId="12" xfId="0" applyNumberFormat="1" applyFont="1" applyFill="1" applyBorder="1" applyAlignment="1">
      <alignment horizontal="center" vertical="center" wrapText="1"/>
    </xf>
    <xf numFmtId="0" fontId="14" fillId="7" borderId="12" xfId="0" applyFont="1" applyFill="1" applyBorder="1" applyAlignment="1">
      <alignment vertical="center" wrapText="1"/>
    </xf>
    <xf numFmtId="9" fontId="11" fillId="0" borderId="16" xfId="0" applyNumberFormat="1" applyFont="1" applyBorder="1" applyAlignment="1">
      <alignment vertical="center" wrapText="1"/>
    </xf>
    <xf numFmtId="9" fontId="11" fillId="7" borderId="17" xfId="0" applyNumberFormat="1" applyFont="1" applyFill="1" applyBorder="1" applyAlignment="1">
      <alignment vertical="center" wrapText="1"/>
    </xf>
    <xf numFmtId="9" fontId="26" fillId="19" borderId="33" xfId="0" applyNumberFormat="1" applyFont="1" applyFill="1" applyBorder="1" applyAlignment="1">
      <alignment horizontal="center" vertical="center" wrapText="1"/>
    </xf>
    <xf numFmtId="9" fontId="26" fillId="19" borderId="53" xfId="0" applyNumberFormat="1" applyFont="1" applyFill="1" applyBorder="1" applyAlignment="1">
      <alignment horizontal="center" vertical="center" wrapText="1"/>
    </xf>
    <xf numFmtId="9" fontId="26" fillId="19" borderId="30" xfId="0" applyNumberFormat="1" applyFont="1" applyFill="1" applyBorder="1" applyAlignment="1">
      <alignment horizontal="center" vertical="center" wrapText="1"/>
    </xf>
    <xf numFmtId="9" fontId="11" fillId="0" borderId="12" xfId="0" applyNumberFormat="1" applyFont="1" applyBorder="1" applyAlignment="1">
      <alignment horizontal="left" vertical="top" wrapText="1"/>
    </xf>
    <xf numFmtId="0" fontId="19" fillId="24" borderId="16" xfId="0" applyFont="1" applyFill="1" applyBorder="1" applyAlignment="1">
      <alignment horizontal="center" vertical="center"/>
    </xf>
    <xf numFmtId="0" fontId="19" fillId="0" borderId="16" xfId="0" applyFont="1" applyBorder="1" applyAlignment="1">
      <alignment horizontal="center" vertical="center"/>
    </xf>
    <xf numFmtId="9" fontId="19" fillId="24" borderId="16" xfId="0" applyNumberFormat="1" applyFont="1" applyFill="1" applyBorder="1" applyAlignment="1">
      <alignment horizontal="center" vertical="center"/>
    </xf>
    <xf numFmtId="9" fontId="19" fillId="0" borderId="16" xfId="0" applyNumberFormat="1" applyFont="1" applyBorder="1" applyAlignment="1">
      <alignment horizontal="center" vertical="center"/>
    </xf>
    <xf numFmtId="0" fontId="14" fillId="24" borderId="16" xfId="0" applyFont="1" applyFill="1" applyBorder="1" applyAlignment="1">
      <alignment horizontal="center" vertical="center" wrapText="1"/>
    </xf>
    <xf numFmtId="9" fontId="11" fillId="24" borderId="16" xfId="0" applyNumberFormat="1" applyFont="1" applyFill="1" applyBorder="1" applyAlignment="1">
      <alignment horizontal="center" vertical="center"/>
    </xf>
    <xf numFmtId="9" fontId="11" fillId="0" borderId="12" xfId="0" applyNumberFormat="1" applyFont="1" applyBorder="1" applyAlignment="1">
      <alignment vertical="top" wrapText="1"/>
    </xf>
    <xf numFmtId="9" fontId="14" fillId="24" borderId="16" xfId="9" applyFont="1" applyFill="1" applyBorder="1" applyAlignment="1">
      <alignment wrapText="1"/>
    </xf>
    <xf numFmtId="9" fontId="14" fillId="24" borderId="16" xfId="9" applyFont="1" applyFill="1" applyBorder="1" applyAlignment="1">
      <alignment horizontal="center" vertical="center" wrapText="1"/>
    </xf>
    <xf numFmtId="9" fontId="14" fillId="7" borderId="34" xfId="9" applyFont="1" applyFill="1" applyBorder="1" applyAlignment="1">
      <alignment horizontal="center" vertical="center" wrapText="1"/>
    </xf>
    <xf numFmtId="9" fontId="26" fillId="19" borderId="15" xfId="9" applyFont="1" applyFill="1" applyBorder="1" applyAlignment="1">
      <alignment horizontal="center" vertical="center" wrapText="1"/>
    </xf>
    <xf numFmtId="9" fontId="2" fillId="7" borderId="12" xfId="6" applyNumberFormat="1" applyFont="1" applyFill="1" applyBorder="1" applyAlignment="1">
      <alignment vertical="top" wrapText="1"/>
    </xf>
    <xf numFmtId="9" fontId="4" fillId="7" borderId="12" xfId="1" applyNumberFormat="1" applyFill="1" applyBorder="1" applyAlignment="1">
      <alignment horizontal="center" vertical="center" wrapText="1"/>
    </xf>
    <xf numFmtId="9" fontId="4" fillId="7" borderId="12" xfId="1" applyNumberFormat="1" applyFill="1" applyBorder="1" applyAlignment="1">
      <alignment wrapText="1"/>
    </xf>
    <xf numFmtId="9" fontId="19" fillId="0" borderId="12" xfId="0" applyNumberFormat="1" applyFont="1" applyBorder="1" applyAlignment="1">
      <alignment horizontal="center" vertical="center"/>
    </xf>
    <xf numFmtId="9" fontId="4" fillId="24" borderId="15" xfId="1" applyNumberFormat="1" applyFill="1" applyBorder="1" applyAlignment="1">
      <alignment wrapText="1"/>
    </xf>
    <xf numFmtId="9" fontId="19" fillId="24" borderId="12" xfId="0" applyNumberFormat="1" applyFont="1" applyFill="1" applyBorder="1" applyAlignment="1">
      <alignment horizontal="center" vertical="center"/>
    </xf>
    <xf numFmtId="9" fontId="4" fillId="24" borderId="12" xfId="1" applyNumberFormat="1" applyFill="1" applyBorder="1" applyAlignment="1">
      <alignment wrapText="1"/>
    </xf>
    <xf numFmtId="9" fontId="4" fillId="24" borderId="12" xfId="1" applyNumberFormat="1" applyFill="1" applyBorder="1" applyAlignment="1">
      <alignment horizontal="center" vertical="center" wrapText="1"/>
    </xf>
    <xf numFmtId="9" fontId="2" fillId="0" borderId="12" xfId="6" applyNumberFormat="1" applyFont="1" applyBorder="1" applyAlignment="1">
      <alignment vertical="center" wrapText="1"/>
    </xf>
    <xf numFmtId="9" fontId="14" fillId="7" borderId="12" xfId="9" applyFont="1" applyFill="1" applyBorder="1" applyAlignment="1">
      <alignment wrapText="1"/>
    </xf>
    <xf numFmtId="9" fontId="26" fillId="7" borderId="16" xfId="9" applyFont="1" applyFill="1" applyBorder="1" applyAlignment="1">
      <alignment horizontal="center" vertical="center" wrapText="1"/>
    </xf>
    <xf numFmtId="0" fontId="0" fillId="0" borderId="12" xfId="0" applyBorder="1" applyAlignment="1">
      <alignment wrapText="1"/>
    </xf>
    <xf numFmtId="9" fontId="26" fillId="19" borderId="33" xfId="9" applyFont="1" applyFill="1" applyBorder="1" applyAlignment="1">
      <alignment horizontal="center" vertical="center" wrapText="1"/>
    </xf>
    <xf numFmtId="9" fontId="19" fillId="7" borderId="12" xfId="0" applyNumberFormat="1" applyFont="1" applyFill="1" applyBorder="1" applyAlignment="1">
      <alignment vertical="center" wrapText="1"/>
    </xf>
    <xf numFmtId="0" fontId="14" fillId="0" borderId="0" xfId="0" applyFont="1" applyAlignment="1">
      <alignment wrapText="1"/>
    </xf>
    <xf numFmtId="9" fontId="2" fillId="0" borderId="12" xfId="0" applyNumberFormat="1" applyFont="1" applyBorder="1" applyAlignment="1">
      <alignment vertical="center" wrapText="1"/>
    </xf>
    <xf numFmtId="0" fontId="19" fillId="2" borderId="1" xfId="0" applyFont="1" applyFill="1" applyBorder="1"/>
    <xf numFmtId="0" fontId="19" fillId="2" borderId="3" xfId="0" applyFont="1" applyFill="1" applyBorder="1"/>
    <xf numFmtId="0" fontId="19" fillId="2" borderId="2" xfId="0" applyFont="1" applyFill="1" applyBorder="1"/>
    <xf numFmtId="0" fontId="41" fillId="4" borderId="53" xfId="0" applyFont="1" applyFill="1" applyBorder="1" applyAlignment="1">
      <alignment horizontal="center" vertical="center" wrapText="1"/>
    </xf>
    <xf numFmtId="0" fontId="3" fillId="4" borderId="53" xfId="0" applyFont="1" applyFill="1" applyBorder="1" applyAlignment="1">
      <alignment horizontal="center" vertical="center" wrapText="1"/>
    </xf>
    <xf numFmtId="17" fontId="9" fillId="5" borderId="53" xfId="1" applyNumberFormat="1" applyFont="1" applyFill="1" applyBorder="1" applyAlignment="1">
      <alignment horizontal="center" vertical="center"/>
    </xf>
    <xf numFmtId="17" fontId="9" fillId="5" borderId="54" xfId="1" applyNumberFormat="1" applyFont="1" applyFill="1" applyBorder="1" applyAlignment="1">
      <alignment horizontal="center" vertical="center"/>
    </xf>
    <xf numFmtId="17" fontId="9" fillId="5" borderId="55" xfId="1" applyNumberFormat="1" applyFont="1" applyFill="1" applyBorder="1" applyAlignment="1">
      <alignment horizontal="center" vertical="center"/>
    </xf>
    <xf numFmtId="17" fontId="9" fillId="5" borderId="56" xfId="1" applyNumberFormat="1" applyFont="1" applyFill="1" applyBorder="1" applyAlignment="1">
      <alignment horizontal="center" vertical="center"/>
    </xf>
    <xf numFmtId="17" fontId="9" fillId="5" borderId="57" xfId="1" applyNumberFormat="1" applyFont="1" applyFill="1" applyBorder="1" applyAlignment="1">
      <alignment horizontal="center" vertical="center"/>
    </xf>
    <xf numFmtId="0" fontId="19" fillId="0" borderId="55" xfId="0" applyFont="1" applyBorder="1"/>
    <xf numFmtId="0" fontId="19" fillId="0" borderId="56" xfId="0" applyFont="1" applyBorder="1"/>
    <xf numFmtId="0" fontId="19" fillId="0" borderId="57" xfId="0" applyFont="1" applyBorder="1" applyAlignment="1">
      <alignment horizontal="center" vertical="center"/>
    </xf>
    <xf numFmtId="0" fontId="0" fillId="16" borderId="32" xfId="0" applyFill="1" applyBorder="1" applyAlignment="1">
      <alignment vertical="center"/>
    </xf>
    <xf numFmtId="0" fontId="0" fillId="16" borderId="18" xfId="0" applyFill="1" applyBorder="1" applyAlignment="1">
      <alignment vertical="center"/>
    </xf>
    <xf numFmtId="0" fontId="0" fillId="16" borderId="82" xfId="0" applyFill="1" applyBorder="1" applyAlignment="1">
      <alignment vertical="center"/>
    </xf>
    <xf numFmtId="0" fontId="0" fillId="16" borderId="27" xfId="0" applyFill="1" applyBorder="1" applyAlignment="1">
      <alignment vertical="center"/>
    </xf>
    <xf numFmtId="0" fontId="0" fillId="16" borderId="35" xfId="0" applyFill="1" applyBorder="1" applyAlignment="1">
      <alignment vertical="center"/>
    </xf>
    <xf numFmtId="9" fontId="26" fillId="24" borderId="51" xfId="3" applyFont="1" applyFill="1" applyBorder="1" applyAlignment="1">
      <alignment horizontal="center" vertical="center" wrapText="1"/>
    </xf>
    <xf numFmtId="9" fontId="26" fillId="24" borderId="47" xfId="3" applyFont="1" applyFill="1" applyBorder="1" applyAlignment="1">
      <alignment horizontal="center" vertical="center" wrapText="1"/>
    </xf>
    <xf numFmtId="0" fontId="0" fillId="0" borderId="47" xfId="0" applyBorder="1" applyAlignment="1">
      <alignment horizontal="center" vertical="center"/>
    </xf>
    <xf numFmtId="9" fontId="14" fillId="7" borderId="47" xfId="9" applyFont="1" applyFill="1" applyBorder="1" applyAlignment="1">
      <alignment horizontal="center" vertical="center" wrapText="1"/>
    </xf>
    <xf numFmtId="9" fontId="26" fillId="7" borderId="47" xfId="3" applyFont="1" applyFill="1" applyBorder="1" applyAlignment="1">
      <alignment horizontal="center" vertical="center" wrapText="1"/>
    </xf>
    <xf numFmtId="0" fontId="14" fillId="24" borderId="47" xfId="0" applyFont="1" applyFill="1" applyBorder="1" applyAlignment="1">
      <alignment horizontal="center" vertical="center" wrapText="1"/>
    </xf>
    <xf numFmtId="0" fontId="14" fillId="7" borderId="52" xfId="0" applyFont="1" applyFill="1" applyBorder="1" applyAlignment="1">
      <alignment horizontal="center" vertical="center" wrapText="1"/>
    </xf>
    <xf numFmtId="9" fontId="26" fillId="22" borderId="46" xfId="3" applyFont="1" applyFill="1" applyBorder="1" applyAlignment="1">
      <alignment horizontal="center" vertical="center" wrapText="1"/>
    </xf>
    <xf numFmtId="9" fontId="26" fillId="22" borderId="47" xfId="3" applyFont="1" applyFill="1" applyBorder="1" applyAlignment="1">
      <alignment horizontal="center" vertical="center" wrapText="1"/>
    </xf>
    <xf numFmtId="9" fontId="26" fillId="22" borderId="70" xfId="3" applyFont="1" applyFill="1" applyBorder="1" applyAlignment="1">
      <alignment horizontal="center" vertical="center" wrapText="1"/>
    </xf>
    <xf numFmtId="9" fontId="26" fillId="0" borderId="47" xfId="0" applyNumberFormat="1" applyFont="1" applyBorder="1" applyAlignment="1">
      <alignment vertical="center" wrapText="1"/>
    </xf>
    <xf numFmtId="9" fontId="26" fillId="19" borderId="47" xfId="0" applyNumberFormat="1" applyFont="1" applyFill="1" applyBorder="1" applyAlignment="1">
      <alignment vertical="center" wrapText="1"/>
    </xf>
    <xf numFmtId="9" fontId="22" fillId="7" borderId="47" xfId="1" applyNumberFormat="1" applyFont="1" applyFill="1" applyBorder="1" applyAlignment="1">
      <alignment vertical="center" wrapText="1"/>
    </xf>
    <xf numFmtId="9" fontId="26" fillId="24" borderId="53" xfId="3" applyFont="1" applyFill="1" applyBorder="1" applyAlignment="1">
      <alignment horizontal="center" vertical="center" wrapText="1"/>
    </xf>
    <xf numFmtId="9" fontId="26" fillId="22" borderId="15" xfId="3" applyFont="1" applyFill="1" applyBorder="1" applyAlignment="1">
      <alignment horizontal="center" vertical="center" wrapText="1"/>
    </xf>
    <xf numFmtId="9" fontId="26" fillId="22" borderId="13" xfId="3" applyFont="1" applyFill="1" applyBorder="1" applyAlignment="1">
      <alignment horizontal="center" vertical="center" wrapText="1"/>
    </xf>
    <xf numFmtId="9" fontId="14" fillId="7" borderId="54" xfId="9" applyFont="1" applyFill="1" applyBorder="1" applyAlignment="1">
      <alignment horizontal="center" vertical="center" wrapText="1"/>
    </xf>
    <xf numFmtId="167" fontId="26" fillId="24" borderId="33" xfId="3" applyNumberFormat="1" applyFont="1" applyFill="1" applyBorder="1" applyAlignment="1">
      <alignment horizontal="center" vertical="center" wrapText="1"/>
    </xf>
    <xf numFmtId="167" fontId="26" fillId="7" borderId="74" xfId="3" applyNumberFormat="1" applyFont="1" applyFill="1" applyBorder="1" applyAlignment="1">
      <alignment horizontal="center" vertical="center" wrapText="1"/>
    </xf>
    <xf numFmtId="0" fontId="26" fillId="22" borderId="21" xfId="0" applyFont="1" applyFill="1" applyBorder="1" applyAlignment="1">
      <alignment horizontal="center" vertical="center"/>
    </xf>
    <xf numFmtId="0" fontId="26" fillId="22" borderId="20" xfId="0" applyFont="1" applyFill="1" applyBorder="1" applyAlignment="1">
      <alignment horizontal="center" vertical="center"/>
    </xf>
    <xf numFmtId="9" fontId="19" fillId="17" borderId="74" xfId="0" applyNumberFormat="1" applyFont="1" applyFill="1" applyBorder="1" applyAlignment="1">
      <alignment horizontal="center" vertical="center"/>
    </xf>
    <xf numFmtId="167" fontId="26" fillId="24" borderId="53" xfId="3" applyNumberFormat="1" applyFont="1" applyFill="1" applyBorder="1" applyAlignment="1">
      <alignment horizontal="center" vertical="center" wrapText="1"/>
    </xf>
    <xf numFmtId="167" fontId="26" fillId="7" borderId="54" xfId="3" applyNumberFormat="1" applyFont="1" applyFill="1" applyBorder="1" applyAlignment="1">
      <alignment horizontal="center" vertical="center" wrapText="1"/>
    </xf>
    <xf numFmtId="0" fontId="26" fillId="22" borderId="15" xfId="0" applyFont="1" applyFill="1" applyBorder="1" applyAlignment="1">
      <alignment horizontal="center" vertical="center"/>
    </xf>
    <xf numFmtId="0" fontId="26" fillId="22" borderId="13" xfId="0" applyFont="1" applyFill="1" applyBorder="1" applyAlignment="1">
      <alignment horizontal="center" vertical="center"/>
    </xf>
    <xf numFmtId="0" fontId="26" fillId="14" borderId="59" xfId="0" applyFont="1" applyFill="1" applyBorder="1" applyAlignment="1">
      <alignment horizontal="center" vertical="center"/>
    </xf>
    <xf numFmtId="0" fontId="26" fillId="14" borderId="56" xfId="0" applyFont="1" applyFill="1" applyBorder="1" applyAlignment="1">
      <alignment horizontal="center" vertical="center"/>
    </xf>
    <xf numFmtId="0" fontId="26" fillId="14" borderId="58" xfId="0" applyFont="1" applyFill="1" applyBorder="1" applyAlignment="1">
      <alignment horizontal="center" vertical="center"/>
    </xf>
    <xf numFmtId="9" fontId="25" fillId="14" borderId="55" xfId="0" applyNumberFormat="1" applyFont="1" applyFill="1" applyBorder="1" applyAlignment="1">
      <alignment horizontal="center" vertical="center"/>
    </xf>
    <xf numFmtId="0" fontId="14" fillId="14" borderId="56" xfId="0" applyFont="1" applyFill="1" applyBorder="1" applyAlignment="1">
      <alignment horizontal="center" vertical="center"/>
    </xf>
    <xf numFmtId="9" fontId="25" fillId="14" borderId="56" xfId="0" applyNumberFormat="1" applyFont="1" applyFill="1" applyBorder="1" applyAlignment="1">
      <alignment horizontal="center" vertical="center"/>
    </xf>
    <xf numFmtId="0" fontId="14" fillId="14" borderId="56" xfId="0" applyFont="1" applyFill="1" applyBorder="1" applyAlignment="1">
      <alignment horizontal="center" vertical="center" wrapText="1"/>
    </xf>
    <xf numFmtId="9" fontId="35" fillId="14" borderId="57" xfId="0" applyNumberFormat="1" applyFont="1" applyFill="1" applyBorder="1" applyAlignment="1">
      <alignment horizontal="center" vertical="center"/>
    </xf>
    <xf numFmtId="167" fontId="26" fillId="24" borderId="51" xfId="3" applyNumberFormat="1" applyFont="1" applyFill="1" applyBorder="1" applyAlignment="1">
      <alignment horizontal="center" vertical="center" wrapText="1"/>
    </xf>
    <xf numFmtId="167" fontId="26" fillId="7" borderId="47" xfId="3" applyNumberFormat="1" applyFont="1" applyFill="1" applyBorder="1" applyAlignment="1">
      <alignment horizontal="center" vertical="center" wrapText="1"/>
    </xf>
    <xf numFmtId="167" fontId="26" fillId="24" borderId="47" xfId="3" applyNumberFormat="1" applyFont="1" applyFill="1" applyBorder="1" applyAlignment="1">
      <alignment horizontal="center" vertical="center" wrapText="1"/>
    </xf>
    <xf numFmtId="167" fontId="26" fillId="7" borderId="52" xfId="3" applyNumberFormat="1" applyFont="1" applyFill="1" applyBorder="1" applyAlignment="1">
      <alignment horizontal="center" vertical="center" wrapText="1"/>
    </xf>
    <xf numFmtId="0" fontId="26" fillId="22" borderId="46" xfId="0" applyFont="1" applyFill="1" applyBorder="1" applyAlignment="1">
      <alignment horizontal="center" vertical="center"/>
    </xf>
    <xf numFmtId="0" fontId="26" fillId="22" borderId="47" xfId="0" applyFont="1" applyFill="1" applyBorder="1" applyAlignment="1">
      <alignment horizontal="center" vertical="center"/>
    </xf>
    <xf numFmtId="0" fontId="26" fillId="22" borderId="70" xfId="0" applyFont="1" applyFill="1" applyBorder="1" applyAlignment="1">
      <alignment horizontal="center" vertical="center"/>
    </xf>
    <xf numFmtId="0" fontId="44" fillId="0" borderId="47" xfId="0" applyFont="1" applyBorder="1" applyAlignment="1">
      <alignment vertical="center" wrapText="1"/>
    </xf>
    <xf numFmtId="9" fontId="22" fillId="2" borderId="47" xfId="1" applyNumberFormat="1" applyFont="1" applyFill="1" applyBorder="1" applyAlignment="1">
      <alignment vertical="center" wrapText="1"/>
    </xf>
    <xf numFmtId="9" fontId="22" fillId="2" borderId="70" xfId="1" applyNumberFormat="1" applyFont="1" applyFill="1" applyBorder="1" applyAlignment="1">
      <alignment vertical="center" wrapText="1"/>
    </xf>
    <xf numFmtId="9" fontId="26" fillId="19" borderId="30" xfId="0" applyNumberFormat="1" applyFont="1" applyFill="1" applyBorder="1" applyAlignment="1">
      <alignment vertical="center" wrapText="1"/>
    </xf>
    <xf numFmtId="0" fontId="26" fillId="22" borderId="59" xfId="0" applyFont="1" applyFill="1" applyBorder="1" applyAlignment="1">
      <alignment horizontal="center" vertical="center"/>
    </xf>
    <xf numFmtId="0" fontId="26" fillId="22" borderId="56" xfId="0" applyFont="1" applyFill="1" applyBorder="1" applyAlignment="1">
      <alignment horizontal="center" vertical="center"/>
    </xf>
    <xf numFmtId="0" fontId="26" fillId="22" borderId="58" xfId="0" applyFont="1" applyFill="1" applyBorder="1" applyAlignment="1">
      <alignment horizontal="center" vertical="center"/>
    </xf>
    <xf numFmtId="0" fontId="26" fillId="14" borderId="19" xfId="0" applyFont="1" applyFill="1" applyBorder="1" applyAlignment="1">
      <alignment horizontal="center" vertical="center"/>
    </xf>
    <xf numFmtId="0" fontId="26" fillId="14" borderId="16" xfId="0" applyFont="1" applyFill="1" applyBorder="1" applyAlignment="1">
      <alignment horizontal="center" vertical="center"/>
    </xf>
    <xf numFmtId="0" fontId="26" fillId="14" borderId="34" xfId="0" applyFont="1" applyFill="1" applyBorder="1" applyAlignment="1">
      <alignment horizontal="center" vertical="center"/>
    </xf>
    <xf numFmtId="9" fontId="35" fillId="14" borderId="24" xfId="0" applyNumberFormat="1" applyFont="1" applyFill="1" applyBorder="1" applyAlignment="1">
      <alignment horizontal="center" vertical="center"/>
    </xf>
    <xf numFmtId="9" fontId="22" fillId="0" borderId="47" xfId="1" applyNumberFormat="1" applyFont="1" applyBorder="1" applyAlignment="1">
      <alignment vertical="center" wrapText="1"/>
    </xf>
    <xf numFmtId="9" fontId="22" fillId="0" borderId="70" xfId="1" applyNumberFormat="1" applyFont="1" applyBorder="1" applyAlignment="1">
      <alignment vertical="center" wrapText="1"/>
    </xf>
    <xf numFmtId="9" fontId="22" fillId="0" borderId="0" xfId="1" applyNumberFormat="1" applyFont="1" applyAlignment="1">
      <alignment horizontal="center" vertical="center" wrapText="1"/>
    </xf>
    <xf numFmtId="0" fontId="19" fillId="16" borderId="61" xfId="0" applyFont="1" applyFill="1" applyBorder="1"/>
    <xf numFmtId="9" fontId="14" fillId="7" borderId="17" xfId="9" applyFont="1" applyFill="1" applyBorder="1" applyAlignment="1">
      <alignment wrapText="1"/>
    </xf>
    <xf numFmtId="9" fontId="14" fillId="24" borderId="17" xfId="9" applyFont="1" applyFill="1" applyBorder="1" applyAlignment="1">
      <alignment wrapText="1"/>
    </xf>
    <xf numFmtId="9" fontId="26" fillId="7" borderId="17" xfId="9" applyFont="1" applyFill="1" applyBorder="1" applyAlignment="1">
      <alignment horizontal="center" vertical="center" wrapText="1"/>
    </xf>
    <xf numFmtId="9" fontId="14" fillId="24" borderId="17" xfId="9" applyFont="1" applyFill="1" applyBorder="1" applyAlignment="1">
      <alignment horizontal="center" vertical="center" wrapText="1"/>
    </xf>
    <xf numFmtId="9" fontId="14" fillId="7" borderId="20" xfId="9" applyFont="1" applyFill="1" applyBorder="1" applyAlignment="1">
      <alignment vertical="center" wrapText="1"/>
    </xf>
    <xf numFmtId="9" fontId="26" fillId="7" borderId="20" xfId="9" applyFont="1" applyFill="1" applyBorder="1" applyAlignment="1">
      <alignment horizontal="center" vertical="center" wrapText="1"/>
    </xf>
    <xf numFmtId="9" fontId="26" fillId="19" borderId="53" xfId="9" applyFont="1" applyFill="1" applyBorder="1" applyAlignment="1">
      <alignment horizontal="center" vertical="center" wrapText="1"/>
    </xf>
    <xf numFmtId="9" fontId="26" fillId="19" borderId="19" xfId="9" applyFont="1" applyFill="1" applyBorder="1" applyAlignment="1">
      <alignment horizontal="center" vertical="center" wrapText="1"/>
    </xf>
    <xf numFmtId="9" fontId="26" fillId="19" borderId="51" xfId="9" applyFont="1" applyFill="1" applyBorder="1" applyAlignment="1">
      <alignment horizontal="center" vertical="center" wrapText="1"/>
    </xf>
    <xf numFmtId="9" fontId="26" fillId="19" borderId="51" xfId="0" applyNumberFormat="1" applyFont="1" applyFill="1" applyBorder="1" applyAlignment="1">
      <alignment horizontal="center" vertical="center" wrapText="1"/>
    </xf>
    <xf numFmtId="0" fontId="26" fillId="28" borderId="17" xfId="0" applyFont="1" applyFill="1" applyBorder="1" applyAlignment="1">
      <alignment vertical="center" wrapText="1"/>
    </xf>
    <xf numFmtId="9" fontId="26" fillId="28" borderId="17" xfId="3" applyFont="1" applyFill="1" applyBorder="1" applyAlignment="1">
      <alignment horizontal="center" vertical="center" wrapText="1"/>
    </xf>
    <xf numFmtId="9" fontId="26" fillId="28" borderId="12" xfId="3" applyFont="1" applyFill="1" applyBorder="1" applyAlignment="1">
      <alignment horizontal="center" vertical="center" wrapText="1"/>
    </xf>
    <xf numFmtId="0" fontId="26" fillId="28" borderId="12" xfId="0" applyFont="1" applyFill="1" applyBorder="1" applyAlignment="1">
      <alignment vertical="center" wrapText="1"/>
    </xf>
    <xf numFmtId="0" fontId="26" fillId="28" borderId="16" xfId="0" applyFont="1" applyFill="1" applyBorder="1" applyAlignment="1">
      <alignment vertical="center" wrapText="1"/>
    </xf>
    <xf numFmtId="9" fontId="26" fillId="28" borderId="16" xfId="3" applyFont="1" applyFill="1" applyBorder="1" applyAlignment="1">
      <alignment horizontal="center" vertical="center" wrapText="1"/>
    </xf>
    <xf numFmtId="0" fontId="44" fillId="0" borderId="87" xfId="0" applyFont="1" applyBorder="1" applyAlignment="1">
      <alignment vertical="center" wrapText="1"/>
    </xf>
    <xf numFmtId="0" fontId="44" fillId="0" borderId="88" xfId="0" applyFont="1" applyBorder="1" applyAlignment="1">
      <alignment vertical="center" wrapText="1"/>
    </xf>
    <xf numFmtId="0" fontId="44" fillId="0" borderId="89" xfId="0" applyFont="1" applyBorder="1" applyAlignment="1">
      <alignment vertical="center" wrapText="1"/>
    </xf>
    <xf numFmtId="9" fontId="26" fillId="0" borderId="17" xfId="6" applyNumberFormat="1" applyFont="1" applyBorder="1" applyAlignment="1">
      <alignment vertical="center" wrapText="1"/>
    </xf>
    <xf numFmtId="9" fontId="44" fillId="0" borderId="87" xfId="0" applyNumberFormat="1" applyFont="1" applyBorder="1" applyAlignment="1">
      <alignment vertical="center" wrapText="1"/>
    </xf>
    <xf numFmtId="9" fontId="14" fillId="19" borderId="36" xfId="9" applyFont="1" applyFill="1" applyBorder="1" applyAlignment="1">
      <alignment vertical="center"/>
    </xf>
    <xf numFmtId="9" fontId="36" fillId="7" borderId="12" xfId="0" applyNumberFormat="1" applyFont="1" applyFill="1" applyBorder="1" applyAlignment="1">
      <alignment vertical="center" wrapText="1"/>
    </xf>
    <xf numFmtId="9" fontId="26" fillId="19" borderId="47" xfId="0" applyNumberFormat="1" applyFont="1" applyFill="1" applyBorder="1" applyAlignment="1">
      <alignment horizontal="center" vertical="center" wrapText="1"/>
    </xf>
    <xf numFmtId="167" fontId="22" fillId="15" borderId="12" xfId="9" applyNumberFormat="1" applyFont="1" applyFill="1" applyBorder="1" applyAlignment="1">
      <alignment horizontal="center" vertical="center" wrapText="1"/>
    </xf>
    <xf numFmtId="9" fontId="49" fillId="16" borderId="9" xfId="0" applyNumberFormat="1" applyFont="1" applyFill="1" applyBorder="1" applyAlignment="1">
      <alignment horizontal="center" vertical="center" wrapText="1"/>
    </xf>
    <xf numFmtId="9" fontId="26" fillId="19" borderId="21" xfId="0" applyNumberFormat="1" applyFont="1" applyFill="1" applyBorder="1" applyAlignment="1">
      <alignment vertical="center" wrapText="1"/>
    </xf>
    <xf numFmtId="0" fontId="19" fillId="0" borderId="12" xfId="0" applyFont="1" applyBorder="1" applyAlignment="1">
      <alignment wrapText="1"/>
    </xf>
    <xf numFmtId="0" fontId="19" fillId="16" borderId="12" xfId="0" applyFont="1" applyFill="1" applyBorder="1" applyAlignment="1">
      <alignment wrapText="1"/>
    </xf>
    <xf numFmtId="0" fontId="22" fillId="14" borderId="63" xfId="0" applyFont="1" applyFill="1" applyBorder="1" applyAlignment="1">
      <alignment horizontal="left" vertical="center" wrapText="1"/>
    </xf>
    <xf numFmtId="9" fontId="22" fillId="26" borderId="16" xfId="1" applyNumberFormat="1" applyFont="1" applyFill="1" applyBorder="1" applyAlignment="1">
      <alignment horizontal="center" vertical="center" wrapText="1"/>
    </xf>
    <xf numFmtId="0" fontId="46" fillId="0" borderId="0" xfId="0" applyFont="1" applyAlignment="1">
      <alignment horizontal="center"/>
    </xf>
    <xf numFmtId="9" fontId="47" fillId="12" borderId="0" xfId="0" applyNumberFormat="1" applyFont="1" applyFill="1" applyAlignment="1">
      <alignment horizontal="center" vertical="center" wrapText="1"/>
    </xf>
    <xf numFmtId="0" fontId="14" fillId="13" borderId="0" xfId="0" applyFont="1" applyFill="1" applyAlignment="1">
      <alignment horizontal="center" vertical="center" wrapText="1"/>
    </xf>
    <xf numFmtId="0" fontId="14" fillId="11" borderId="0" xfId="0" applyFont="1" applyFill="1" applyAlignment="1">
      <alignment horizontal="center" vertical="center" wrapText="1"/>
    </xf>
    <xf numFmtId="0" fontId="44" fillId="0" borderId="0" xfId="0" applyFont="1" applyAlignment="1">
      <alignment horizontal="left" vertical="center" wrapText="1"/>
    </xf>
    <xf numFmtId="9" fontId="48" fillId="0" borderId="0" xfId="0" applyNumberFormat="1" applyFont="1" applyAlignment="1">
      <alignment horizontal="center" vertical="center" wrapText="1"/>
    </xf>
    <xf numFmtId="0" fontId="14" fillId="0" borderId="0" xfId="0" applyFont="1" applyAlignment="1">
      <alignment horizontal="center" vertical="center" wrapText="1"/>
    </xf>
    <xf numFmtId="1" fontId="14" fillId="11" borderId="0" xfId="0" applyNumberFormat="1" applyFont="1" applyFill="1" applyAlignment="1">
      <alignment horizontal="center" vertical="center" wrapText="1"/>
    </xf>
    <xf numFmtId="0" fontId="44" fillId="0" borderId="0" xfId="0" applyFont="1" applyAlignment="1">
      <alignment horizontal="center" vertical="center" wrapText="1"/>
    </xf>
    <xf numFmtId="9" fontId="14" fillId="13" borderId="0" xfId="0" applyNumberFormat="1" applyFont="1" applyFill="1" applyAlignment="1">
      <alignment horizontal="center" vertical="center" wrapText="1"/>
    </xf>
    <xf numFmtId="17" fontId="14" fillId="11" borderId="0" xfId="0" applyNumberFormat="1" applyFont="1" applyFill="1" applyAlignment="1">
      <alignment horizontal="center" vertical="center" wrapText="1"/>
    </xf>
    <xf numFmtId="0" fontId="43" fillId="0" borderId="0" xfId="0" applyFont="1" applyAlignment="1">
      <alignment horizontal="center"/>
    </xf>
    <xf numFmtId="0" fontId="43" fillId="0" borderId="0" xfId="0" applyFont="1" applyAlignment="1">
      <alignment wrapText="1"/>
    </xf>
    <xf numFmtId="9" fontId="39" fillId="0" borderId="0" xfId="0" applyNumberFormat="1" applyFont="1" applyAlignment="1">
      <alignment horizontal="center" vertical="center" wrapText="1"/>
    </xf>
    <xf numFmtId="9" fontId="38" fillId="0" borderId="0" xfId="0" applyNumberFormat="1" applyFont="1" applyAlignment="1">
      <alignment horizontal="center" vertical="center" wrapText="1"/>
    </xf>
    <xf numFmtId="9" fontId="37" fillId="0" borderId="0" xfId="0" applyNumberFormat="1" applyFont="1"/>
    <xf numFmtId="0" fontId="26" fillId="22" borderId="16" xfId="0" applyFont="1" applyFill="1" applyBorder="1" applyAlignment="1">
      <alignment vertical="center"/>
    </xf>
    <xf numFmtId="9" fontId="26" fillId="19" borderId="16" xfId="9" applyFont="1" applyFill="1" applyBorder="1" applyAlignment="1">
      <alignment horizontal="center" vertical="center" wrapText="1"/>
    </xf>
    <xf numFmtId="0" fontId="26" fillId="14" borderId="60" xfId="0" applyFont="1" applyFill="1" applyBorder="1" applyAlignment="1">
      <alignment horizontal="center" vertical="center"/>
    </xf>
    <xf numFmtId="0" fontId="26" fillId="14" borderId="22" xfId="0" applyFont="1" applyFill="1" applyBorder="1" applyAlignment="1">
      <alignment horizontal="center" vertical="center"/>
    </xf>
    <xf numFmtId="9" fontId="2" fillId="19" borderId="20" xfId="3" applyFont="1" applyFill="1" applyBorder="1" applyAlignment="1">
      <alignment horizontal="center" vertical="center" wrapText="1"/>
    </xf>
    <xf numFmtId="0" fontId="23" fillId="0" borderId="12" xfId="0" applyFont="1" applyBorder="1" applyAlignment="1">
      <alignment horizontal="left" vertical="center" wrapText="1"/>
    </xf>
    <xf numFmtId="9" fontId="2" fillId="19" borderId="13" xfId="3" applyFont="1" applyFill="1" applyBorder="1" applyAlignment="1">
      <alignment horizontal="center" vertical="center" wrapText="1"/>
    </xf>
    <xf numFmtId="0" fontId="19" fillId="14" borderId="22" xfId="0" applyFont="1" applyFill="1" applyBorder="1" applyAlignment="1">
      <alignment horizontal="center" vertical="center"/>
    </xf>
    <xf numFmtId="9" fontId="35" fillId="14" borderId="72" xfId="0" applyNumberFormat="1" applyFont="1" applyFill="1" applyBorder="1" applyAlignment="1">
      <alignment horizontal="center" vertical="center"/>
    </xf>
    <xf numFmtId="9" fontId="2" fillId="19" borderId="20" xfId="0" applyNumberFormat="1" applyFont="1" applyFill="1" applyBorder="1" applyAlignment="1">
      <alignment horizontal="center" vertical="center" wrapText="1"/>
    </xf>
    <xf numFmtId="9" fontId="2" fillId="19" borderId="13" xfId="0" applyNumberFormat="1" applyFont="1" applyFill="1" applyBorder="1" applyAlignment="1">
      <alignment horizontal="center" vertical="center" wrapText="1"/>
    </xf>
    <xf numFmtId="9" fontId="2" fillId="19" borderId="34" xfId="0" applyNumberFormat="1" applyFont="1" applyFill="1" applyBorder="1" applyAlignment="1">
      <alignment horizontal="center" vertical="center" wrapText="1"/>
    </xf>
    <xf numFmtId="0" fontId="19" fillId="14" borderId="22" xfId="0" applyFont="1" applyFill="1" applyBorder="1" applyAlignment="1">
      <alignment horizontal="center" vertical="center" wrapText="1"/>
    </xf>
    <xf numFmtId="9" fontId="35" fillId="14" borderId="10" xfId="0" applyNumberFormat="1" applyFont="1" applyFill="1" applyBorder="1" applyAlignment="1">
      <alignment horizontal="center" vertical="center"/>
    </xf>
    <xf numFmtId="0" fontId="19" fillId="14" borderId="12" xfId="0" applyFont="1" applyFill="1" applyBorder="1" applyAlignment="1">
      <alignment horizontal="center" vertical="center" wrapText="1"/>
    </xf>
    <xf numFmtId="9" fontId="23" fillId="7" borderId="12" xfId="1" applyNumberFormat="1" applyFont="1" applyFill="1" applyBorder="1" applyAlignment="1">
      <alignment vertical="center" wrapText="1"/>
    </xf>
    <xf numFmtId="9" fontId="2" fillId="19" borderId="20" xfId="0" applyNumberFormat="1" applyFont="1" applyFill="1" applyBorder="1" applyAlignment="1">
      <alignment vertical="center" wrapText="1"/>
    </xf>
    <xf numFmtId="9" fontId="2" fillId="7" borderId="17" xfId="0" applyNumberFormat="1" applyFont="1" applyFill="1" applyBorder="1" applyAlignment="1">
      <alignment vertical="center" wrapText="1"/>
    </xf>
    <xf numFmtId="0" fontId="19" fillId="14" borderId="38" xfId="0" applyFont="1" applyFill="1" applyBorder="1" applyAlignment="1">
      <alignment horizontal="center" vertical="center" wrapText="1"/>
    </xf>
    <xf numFmtId="9" fontId="2" fillId="19" borderId="18" xfId="0" applyNumberFormat="1" applyFont="1" applyFill="1" applyBorder="1" applyAlignment="1">
      <alignment horizontal="center" vertical="center" wrapText="1"/>
    </xf>
    <xf numFmtId="9" fontId="2" fillId="19" borderId="36" xfId="0" applyNumberFormat="1" applyFont="1" applyFill="1" applyBorder="1" applyAlignment="1">
      <alignment horizontal="center" vertical="center" wrapText="1"/>
    </xf>
    <xf numFmtId="9" fontId="2" fillId="19" borderId="38" xfId="0" applyNumberFormat="1" applyFont="1" applyFill="1" applyBorder="1" applyAlignment="1">
      <alignment vertical="center" wrapText="1"/>
    </xf>
    <xf numFmtId="9" fontId="2" fillId="19" borderId="12" xfId="0" applyNumberFormat="1" applyFont="1" applyFill="1" applyBorder="1" applyAlignment="1">
      <alignment horizontal="center" vertical="center" wrapText="1"/>
    </xf>
    <xf numFmtId="0" fontId="14" fillId="0" borderId="17" xfId="0" applyFont="1" applyBorder="1" applyAlignment="1">
      <alignment vertical="center" wrapText="1"/>
    </xf>
    <xf numFmtId="9" fontId="26" fillId="19" borderId="29" xfId="0" applyNumberFormat="1" applyFont="1" applyFill="1" applyBorder="1" applyAlignment="1">
      <alignment vertical="center" wrapText="1"/>
    </xf>
    <xf numFmtId="0" fontId="14" fillId="14" borderId="18" xfId="0" applyFont="1" applyFill="1" applyBorder="1" applyAlignment="1">
      <alignment horizontal="center" vertical="center" wrapText="1"/>
    </xf>
    <xf numFmtId="9" fontId="25" fillId="14" borderId="18" xfId="0" applyNumberFormat="1" applyFont="1" applyFill="1" applyBorder="1" applyAlignment="1">
      <alignment horizontal="center" vertical="center"/>
    </xf>
    <xf numFmtId="0" fontId="14" fillId="14" borderId="18" xfId="0" applyFont="1" applyFill="1" applyBorder="1" applyAlignment="1">
      <alignment horizontal="center" vertical="center"/>
    </xf>
    <xf numFmtId="0" fontId="14" fillId="14" borderId="35" xfId="0" applyFont="1" applyFill="1" applyBorder="1" applyAlignment="1">
      <alignment horizontal="center" vertical="center"/>
    </xf>
    <xf numFmtId="0" fontId="14" fillId="7" borderId="12" xfId="0" applyFont="1" applyFill="1" applyBorder="1"/>
    <xf numFmtId="9" fontId="14" fillId="19" borderId="12" xfId="9" applyFont="1" applyFill="1" applyBorder="1" applyAlignment="1">
      <alignment vertical="center"/>
    </xf>
    <xf numFmtId="9" fontId="19" fillId="24" borderId="16" xfId="9" applyFont="1" applyFill="1" applyBorder="1" applyAlignment="1">
      <alignment horizontal="center" vertical="center"/>
    </xf>
    <xf numFmtId="9" fontId="26" fillId="19" borderId="21" xfId="9" applyFont="1" applyFill="1" applyBorder="1" applyAlignment="1">
      <alignment horizontal="center" vertical="center" wrapText="1"/>
    </xf>
    <xf numFmtId="9" fontId="26" fillId="24" borderId="12" xfId="9" applyFont="1" applyFill="1" applyBorder="1" applyAlignment="1">
      <alignment vertical="center" wrapText="1"/>
    </xf>
    <xf numFmtId="9" fontId="26" fillId="7" borderId="12" xfId="9" applyFont="1" applyFill="1" applyBorder="1" applyAlignment="1">
      <alignment vertical="center" wrapText="1"/>
    </xf>
    <xf numFmtId="9" fontId="26" fillId="19" borderId="27" xfId="9" applyFont="1" applyFill="1" applyBorder="1" applyAlignment="1">
      <alignment horizontal="center" vertical="center" wrapText="1"/>
    </xf>
    <xf numFmtId="0" fontId="22" fillId="2" borderId="12" xfId="1" applyFont="1" applyFill="1" applyBorder="1" applyAlignment="1">
      <alignment horizontal="center" vertical="center" wrapText="1"/>
    </xf>
    <xf numFmtId="164" fontId="22" fillId="2" borderId="17" xfId="0" applyNumberFormat="1" applyFont="1" applyFill="1" applyBorder="1" applyAlignment="1">
      <alignment horizontal="center" vertical="center" wrapText="1"/>
    </xf>
    <xf numFmtId="17" fontId="22" fillId="2" borderId="17" xfId="0" applyNumberFormat="1" applyFont="1" applyFill="1" applyBorder="1" applyAlignment="1">
      <alignment horizontal="center" vertical="center" wrapText="1"/>
    </xf>
    <xf numFmtId="0" fontId="22" fillId="0" borderId="17" xfId="1" applyFont="1" applyBorder="1" applyAlignment="1">
      <alignment horizontal="center" vertical="center" wrapText="1"/>
    </xf>
    <xf numFmtId="17" fontId="22" fillId="2" borderId="20" xfId="0" applyNumberFormat="1" applyFont="1" applyFill="1" applyBorder="1" applyAlignment="1">
      <alignment horizontal="center" vertical="center" wrapText="1"/>
    </xf>
    <xf numFmtId="9" fontId="14" fillId="11" borderId="87" xfId="0" applyNumberFormat="1" applyFont="1" applyFill="1" applyBorder="1" applyAlignment="1">
      <alignment horizontal="left" vertical="center" wrapText="1"/>
    </xf>
    <xf numFmtId="9" fontId="14" fillId="29" borderId="87" xfId="0" applyNumberFormat="1" applyFont="1" applyFill="1" applyBorder="1" applyAlignment="1">
      <alignment horizontal="left" vertical="center" wrapText="1"/>
    </xf>
    <xf numFmtId="9" fontId="26" fillId="19" borderId="17" xfId="9" applyFont="1" applyFill="1" applyBorder="1" applyAlignment="1">
      <alignment horizontal="center" vertical="center" wrapText="1"/>
    </xf>
    <xf numFmtId="0" fontId="19" fillId="14" borderId="16" xfId="0" applyFont="1" applyFill="1" applyBorder="1" applyAlignment="1">
      <alignment horizontal="center" vertical="center"/>
    </xf>
    <xf numFmtId="0" fontId="26" fillId="7" borderId="17" xfId="0" applyFont="1" applyFill="1" applyBorder="1" applyAlignment="1">
      <alignment vertical="center" wrapText="1"/>
    </xf>
    <xf numFmtId="9" fontId="26" fillId="22" borderId="32" xfId="3" applyFont="1" applyFill="1" applyBorder="1" applyAlignment="1">
      <alignment horizontal="center" vertical="center" wrapText="1"/>
    </xf>
    <xf numFmtId="9" fontId="26" fillId="22" borderId="18" xfId="3" applyFont="1" applyFill="1" applyBorder="1" applyAlignment="1">
      <alignment horizontal="center" vertical="center" wrapText="1"/>
    </xf>
    <xf numFmtId="9" fontId="26" fillId="22" borderId="82" xfId="3" applyFont="1" applyFill="1" applyBorder="1" applyAlignment="1">
      <alignment horizontal="center" vertical="center" wrapText="1"/>
    </xf>
    <xf numFmtId="9" fontId="26" fillId="19" borderId="18" xfId="3" applyFont="1" applyFill="1" applyBorder="1" applyAlignment="1">
      <alignment horizontal="center" vertical="center" wrapText="1"/>
    </xf>
    <xf numFmtId="0" fontId="22" fillId="0" borderId="18" xfId="0" applyFont="1" applyBorder="1" applyAlignment="1">
      <alignment horizontal="left" vertical="center" wrapText="1"/>
    </xf>
    <xf numFmtId="0" fontId="14" fillId="0" borderId="18" xfId="0" applyFont="1" applyBorder="1" applyAlignment="1">
      <alignment wrapText="1"/>
    </xf>
    <xf numFmtId="9" fontId="19" fillId="17" borderId="18" xfId="0" applyNumberFormat="1" applyFont="1" applyFill="1" applyBorder="1" applyAlignment="1">
      <alignment horizontal="center" vertical="center"/>
    </xf>
    <xf numFmtId="0" fontId="22" fillId="14" borderId="12" xfId="0" applyFont="1" applyFill="1" applyBorder="1" applyAlignment="1">
      <alignment horizontal="center" vertical="center" wrapText="1"/>
    </xf>
    <xf numFmtId="0" fontId="14" fillId="14" borderId="12" xfId="0" applyFont="1" applyFill="1" applyBorder="1" applyAlignment="1">
      <alignment horizontal="center" vertical="center"/>
    </xf>
    <xf numFmtId="0" fontId="14" fillId="14" borderId="12" xfId="0" applyFont="1" applyFill="1" applyBorder="1" applyAlignment="1">
      <alignment horizontal="center" vertical="center" wrapText="1"/>
    </xf>
    <xf numFmtId="9" fontId="35" fillId="14" borderId="12" xfId="0" applyNumberFormat="1" applyFont="1" applyFill="1" applyBorder="1" applyAlignment="1">
      <alignment horizontal="center" vertical="center"/>
    </xf>
    <xf numFmtId="9" fontId="28" fillId="7" borderId="12" xfId="3" applyFont="1" applyFill="1" applyBorder="1" applyAlignment="1">
      <alignment horizontal="center" vertical="center" wrapText="1"/>
    </xf>
    <xf numFmtId="0" fontId="22" fillId="7" borderId="17" xfId="1" applyFont="1" applyFill="1" applyBorder="1" applyAlignment="1">
      <alignment horizontal="center" vertical="center" wrapText="1"/>
    </xf>
    <xf numFmtId="0" fontId="19" fillId="14" borderId="17" xfId="0" applyFont="1" applyFill="1" applyBorder="1" applyAlignment="1">
      <alignment horizontal="center" vertical="center"/>
    </xf>
    <xf numFmtId="0" fontId="19" fillId="14" borderId="20"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18" xfId="0" applyFont="1" applyFill="1" applyBorder="1" applyAlignment="1">
      <alignment horizontal="center" vertical="center"/>
    </xf>
    <xf numFmtId="0" fontId="19" fillId="14" borderId="35" xfId="0" applyFont="1" applyFill="1" applyBorder="1" applyAlignment="1">
      <alignment horizontal="center" vertical="center"/>
    </xf>
    <xf numFmtId="0" fontId="14" fillId="14" borderId="17" xfId="0" applyFont="1" applyFill="1" applyBorder="1" applyAlignment="1">
      <alignment horizontal="center" vertical="center"/>
    </xf>
    <xf numFmtId="9" fontId="35" fillId="14" borderId="18" xfId="0" applyNumberFormat="1" applyFont="1" applyFill="1" applyBorder="1" applyAlignment="1">
      <alignment horizontal="center" vertical="center"/>
    </xf>
    <xf numFmtId="9" fontId="22" fillId="27" borderId="12" xfId="1" applyNumberFormat="1" applyFont="1" applyFill="1" applyBorder="1" applyAlignment="1">
      <alignment horizontal="center" vertical="center" wrapText="1"/>
    </xf>
    <xf numFmtId="9" fontId="14" fillId="27" borderId="14" xfId="0" applyNumberFormat="1" applyFont="1" applyFill="1" applyBorder="1" applyAlignment="1">
      <alignment vertical="center" wrapText="1"/>
    </xf>
    <xf numFmtId="0" fontId="22" fillId="27" borderId="12" xfId="0" applyFont="1" applyFill="1" applyBorder="1" applyAlignment="1">
      <alignment vertical="center" wrapText="1"/>
    </xf>
    <xf numFmtId="0" fontId="14" fillId="27" borderId="12" xfId="0" applyFont="1" applyFill="1" applyBorder="1" applyAlignment="1">
      <alignment horizontal="center" vertical="center" wrapText="1"/>
    </xf>
    <xf numFmtId="0" fontId="25" fillId="27" borderId="12" xfId="0" applyFont="1" applyFill="1" applyBorder="1" applyAlignment="1">
      <alignment horizontal="center" vertical="center" wrapText="1"/>
    </xf>
    <xf numFmtId="0" fontId="29" fillId="27" borderId="12" xfId="0" applyFont="1" applyFill="1" applyBorder="1" applyAlignment="1">
      <alignment horizontal="center" vertical="center" wrapText="1"/>
    </xf>
    <xf numFmtId="9" fontId="22" fillId="27" borderId="12" xfId="1" applyNumberFormat="1" applyFont="1" applyFill="1" applyBorder="1" applyAlignment="1">
      <alignment vertical="center" wrapText="1"/>
    </xf>
    <xf numFmtId="9" fontId="22" fillId="27" borderId="56" xfId="1" applyNumberFormat="1" applyFont="1" applyFill="1" applyBorder="1" applyAlignment="1">
      <alignment vertical="center" wrapText="1"/>
    </xf>
    <xf numFmtId="9" fontId="22" fillId="7" borderId="12" xfId="9" applyFont="1" applyFill="1" applyBorder="1" applyAlignment="1">
      <alignment horizontal="center" vertical="center" wrapText="1"/>
    </xf>
    <xf numFmtId="9" fontId="0" fillId="0" borderId="17" xfId="0" applyNumberFormat="1" applyBorder="1" applyAlignment="1">
      <alignment horizontal="center" vertical="center"/>
    </xf>
    <xf numFmtId="0" fontId="14" fillId="0" borderId="12" xfId="0" applyFont="1" applyBorder="1" applyAlignment="1">
      <alignment horizontal="center" vertical="center" wrapText="1"/>
    </xf>
    <xf numFmtId="0" fontId="22" fillId="7" borderId="12"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5" fillId="3" borderId="78" xfId="1" applyFont="1" applyFill="1" applyBorder="1" applyAlignment="1">
      <alignment horizontal="center" vertical="center" wrapText="1"/>
    </xf>
    <xf numFmtId="0" fontId="5" fillId="3" borderId="46" xfId="1"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16" xfId="0" applyFont="1" applyFill="1" applyBorder="1" applyAlignment="1">
      <alignment horizontal="center" vertical="center" wrapText="1"/>
    </xf>
    <xf numFmtId="0" fontId="14"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47" xfId="0" applyFont="1" applyBorder="1" applyAlignment="1">
      <alignment horizontal="center" vertical="center" wrapText="1"/>
    </xf>
    <xf numFmtId="0" fontId="22" fillId="7" borderId="47" xfId="0" applyFont="1" applyFill="1" applyBorder="1" applyAlignment="1">
      <alignment horizontal="center" vertical="center" wrapText="1"/>
    </xf>
    <xf numFmtId="0" fontId="5" fillId="3" borderId="21" xfId="1"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22" fillId="0" borderId="12" xfId="0" applyFont="1" applyBorder="1" applyAlignment="1">
      <alignment horizontal="center" vertical="center" wrapText="1"/>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8" xfId="0" applyFont="1" applyFill="1" applyBorder="1" applyAlignment="1">
      <alignment horizontal="center" vertical="center"/>
    </xf>
    <xf numFmtId="0" fontId="22" fillId="0" borderId="12" xfId="0" applyFont="1" applyBorder="1" applyAlignment="1">
      <alignment vertical="center" wrapText="1"/>
    </xf>
    <xf numFmtId="9" fontId="24" fillId="6" borderId="12" xfId="0" applyNumberFormat="1" applyFont="1" applyFill="1" applyBorder="1" applyAlignment="1">
      <alignment horizontal="center" vertical="center" wrapText="1"/>
    </xf>
    <xf numFmtId="9" fontId="26" fillId="0" borderId="12" xfId="3" applyFont="1" applyFill="1" applyBorder="1" applyAlignment="1">
      <alignment horizontal="center" vertical="center" wrapText="1"/>
    </xf>
    <xf numFmtId="9" fontId="26" fillId="19" borderId="16" xfId="0" applyNumberFormat="1" applyFont="1" applyFill="1" applyBorder="1" applyAlignment="1">
      <alignment horizontal="center" vertical="center" wrapText="1"/>
    </xf>
    <xf numFmtId="9" fontId="26" fillId="19" borderId="17" xfId="0" applyNumberFormat="1" applyFont="1" applyFill="1" applyBorder="1" applyAlignment="1">
      <alignment horizontal="center" vertical="center" wrapText="1"/>
    </xf>
    <xf numFmtId="9" fontId="26" fillId="0" borderId="17" xfId="3" applyFont="1" applyFill="1" applyBorder="1" applyAlignment="1">
      <alignment horizontal="center" vertical="center" wrapText="1"/>
    </xf>
    <xf numFmtId="0" fontId="22" fillId="7" borderId="12" xfId="0" applyFont="1" applyFill="1" applyBorder="1" applyAlignment="1">
      <alignment horizontal="left" vertical="center" wrapText="1"/>
    </xf>
    <xf numFmtId="9" fontId="11" fillId="0" borderId="16" xfId="0" applyNumberFormat="1" applyFont="1" applyBorder="1" applyAlignment="1">
      <alignment horizontal="left" vertical="center" wrapText="1"/>
    </xf>
    <xf numFmtId="0" fontId="22" fillId="2" borderId="12" xfId="0" applyFont="1" applyFill="1" applyBorder="1" applyAlignment="1">
      <alignment horizontal="left" vertical="center" wrapText="1"/>
    </xf>
    <xf numFmtId="0" fontId="26" fillId="22" borderId="62" xfId="0" applyFont="1" applyFill="1" applyBorder="1" applyAlignment="1">
      <alignment horizontal="center" vertical="center"/>
    </xf>
    <xf numFmtId="0" fontId="26" fillId="22" borderId="16" xfId="0" applyFont="1" applyFill="1" applyBorder="1" applyAlignment="1">
      <alignment horizontal="center" vertical="center"/>
    </xf>
    <xf numFmtId="0" fontId="26" fillId="22" borderId="17" xfId="0" applyFont="1" applyFill="1" applyBorder="1" applyAlignment="1">
      <alignment horizontal="center" vertical="center"/>
    </xf>
    <xf numFmtId="9" fontId="14" fillId="0" borderId="12" xfId="9" applyFont="1" applyFill="1" applyBorder="1" applyAlignment="1">
      <alignment horizontal="center" vertical="center"/>
    </xf>
    <xf numFmtId="9" fontId="14" fillId="0" borderId="12" xfId="0" applyNumberFormat="1" applyFont="1" applyBorder="1" applyAlignment="1">
      <alignment horizontal="center" vertical="center"/>
    </xf>
    <xf numFmtId="0" fontId="26" fillId="22" borderId="30" xfId="0" applyFont="1" applyFill="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9" fontId="22" fillId="0" borderId="12" xfId="0" applyNumberFormat="1" applyFont="1" applyBorder="1" applyAlignment="1">
      <alignment horizontal="center" vertical="center" wrapText="1"/>
    </xf>
    <xf numFmtId="9" fontId="26" fillId="0" borderId="52" xfId="3" applyFont="1" applyFill="1" applyBorder="1" applyAlignment="1">
      <alignment horizontal="center" vertical="center" wrapText="1"/>
    </xf>
    <xf numFmtId="9" fontId="26" fillId="0" borderId="54" xfId="3" applyFont="1" applyFill="1" applyBorder="1" applyAlignment="1">
      <alignment horizontal="center" vertical="center" wrapText="1"/>
    </xf>
    <xf numFmtId="0" fontId="26" fillId="14" borderId="55" xfId="0" applyFont="1" applyFill="1" applyBorder="1" applyAlignment="1">
      <alignment horizontal="center" vertical="center"/>
    </xf>
    <xf numFmtId="0" fontId="26" fillId="14" borderId="57" xfId="0" applyFont="1" applyFill="1" applyBorder="1" applyAlignment="1">
      <alignment horizontal="center" vertical="center"/>
    </xf>
    <xf numFmtId="9" fontId="35" fillId="14" borderId="26" xfId="0" applyNumberFormat="1" applyFont="1" applyFill="1" applyBorder="1" applyAlignment="1">
      <alignment horizontal="center" vertical="center"/>
    </xf>
    <xf numFmtId="9" fontId="26" fillId="0" borderId="74" xfId="3" applyFont="1" applyFill="1" applyBorder="1" applyAlignment="1">
      <alignment horizontal="center" vertical="center" wrapText="1"/>
    </xf>
    <xf numFmtId="9" fontId="26" fillId="0" borderId="62" xfId="3" applyFont="1" applyFill="1" applyBorder="1" applyAlignment="1">
      <alignment horizontal="center" vertical="center" wrapText="1"/>
    </xf>
    <xf numFmtId="9" fontId="24" fillId="6" borderId="37" xfId="0" applyNumberFormat="1" applyFont="1" applyFill="1" applyBorder="1" applyAlignment="1">
      <alignment horizontal="center" vertical="center" wrapText="1"/>
    </xf>
    <xf numFmtId="17" fontId="22" fillId="2" borderId="16" xfId="0" applyNumberFormat="1" applyFont="1" applyFill="1" applyBorder="1" applyAlignment="1">
      <alignment horizontal="center" vertical="center" wrapText="1"/>
    </xf>
    <xf numFmtId="17" fontId="22" fillId="2" borderId="18" xfId="0" applyNumberFormat="1" applyFont="1" applyFill="1" applyBorder="1" applyAlignment="1">
      <alignment horizontal="center" vertical="center" wrapText="1"/>
    </xf>
    <xf numFmtId="17" fontId="22" fillId="2" borderId="17" xfId="0" applyNumberFormat="1" applyFont="1" applyFill="1" applyBorder="1" applyAlignment="1">
      <alignment horizontal="center" vertical="center" wrapText="1"/>
    </xf>
    <xf numFmtId="0" fontId="14" fillId="0" borderId="51"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56" xfId="0" applyFont="1" applyBorder="1" applyAlignment="1">
      <alignment horizontal="center" vertical="center" wrapText="1"/>
    </xf>
    <xf numFmtId="0" fontId="22" fillId="0" borderId="38" xfId="1" applyFont="1" applyBorder="1" applyAlignment="1">
      <alignment horizontal="center" vertical="center" wrapText="1"/>
    </xf>
    <xf numFmtId="0" fontId="22" fillId="0" borderId="18" xfId="1" applyFont="1" applyBorder="1" applyAlignment="1">
      <alignment horizontal="center" vertical="center" wrapText="1"/>
    </xf>
    <xf numFmtId="0" fontId="22" fillId="0" borderId="36" xfId="1" applyFont="1" applyBorder="1" applyAlignment="1">
      <alignment horizontal="center" vertical="center" wrapText="1"/>
    </xf>
    <xf numFmtId="0" fontId="22" fillId="7" borderId="47"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9" fontId="24" fillId="6" borderId="2" xfId="0" applyNumberFormat="1" applyFont="1" applyFill="1" applyBorder="1" applyAlignment="1">
      <alignment horizontal="center" vertical="center" wrapText="1"/>
    </xf>
    <xf numFmtId="9" fontId="24" fillId="6" borderId="5" xfId="0" applyNumberFormat="1" applyFont="1" applyFill="1" applyBorder="1" applyAlignment="1">
      <alignment horizontal="center" vertical="center" wrapText="1"/>
    </xf>
    <xf numFmtId="0" fontId="22" fillId="7" borderId="29" xfId="0" applyFont="1" applyFill="1" applyBorder="1" applyAlignment="1">
      <alignment horizontal="center" vertical="center" wrapText="1"/>
    </xf>
    <xf numFmtId="0" fontId="22" fillId="7" borderId="27" xfId="0" applyFont="1" applyFill="1" applyBorder="1" applyAlignment="1">
      <alignment horizontal="center" vertical="center" wrapText="1"/>
    </xf>
    <xf numFmtId="0" fontId="22" fillId="7" borderId="36" xfId="0"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22" fillId="7" borderId="47" xfId="1" applyFont="1" applyFill="1" applyBorder="1" applyAlignment="1">
      <alignment horizontal="center" vertical="center" wrapText="1"/>
    </xf>
    <xf numFmtId="0" fontId="22" fillId="7" borderId="12" xfId="1" applyFont="1" applyFill="1" applyBorder="1" applyAlignment="1">
      <alignment horizontal="center" vertical="center" wrapText="1"/>
    </xf>
    <xf numFmtId="0" fontId="22" fillId="0" borderId="69" xfId="1" applyFont="1" applyBorder="1" applyAlignment="1">
      <alignment horizontal="center" vertical="center" wrapText="1"/>
    </xf>
    <xf numFmtId="1" fontId="22" fillId="2" borderId="38" xfId="1" applyNumberFormat="1" applyFont="1" applyFill="1" applyBorder="1" applyAlignment="1">
      <alignment horizontal="center" vertical="center" wrapText="1"/>
    </xf>
    <xf numFmtId="1" fontId="22" fillId="2" borderId="18" xfId="1" applyNumberFormat="1" applyFont="1" applyFill="1" applyBorder="1" applyAlignment="1">
      <alignment horizontal="center" vertical="center" wrapText="1"/>
    </xf>
    <xf numFmtId="1" fontId="22" fillId="2" borderId="36" xfId="1" applyNumberFormat="1"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36"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62" xfId="0" applyFont="1" applyBorder="1" applyAlignment="1">
      <alignment horizontal="center" vertical="center" wrapText="1"/>
    </xf>
    <xf numFmtId="0" fontId="22" fillId="2" borderId="17"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0" borderId="17" xfId="1" applyFont="1" applyBorder="1" applyAlignment="1">
      <alignment horizontal="center" vertical="center" wrapText="1"/>
    </xf>
    <xf numFmtId="0" fontId="22" fillId="0" borderId="12" xfId="1" applyFont="1" applyBorder="1" applyAlignment="1">
      <alignment horizontal="center" vertical="center" wrapText="1"/>
    </xf>
    <xf numFmtId="0" fontId="22" fillId="0" borderId="19" xfId="1" applyFont="1" applyBorder="1" applyAlignment="1">
      <alignment horizontal="center" vertical="center" wrapText="1"/>
    </xf>
    <xf numFmtId="1" fontId="22" fillId="2" borderId="17" xfId="1" applyNumberFormat="1" applyFont="1" applyFill="1" applyBorder="1" applyAlignment="1">
      <alignment horizontal="center" vertical="center" wrapText="1"/>
    </xf>
    <xf numFmtId="1" fontId="22" fillId="2" borderId="12" xfId="1" applyNumberFormat="1" applyFont="1" applyFill="1" applyBorder="1" applyAlignment="1">
      <alignment horizontal="center" vertical="center" wrapText="1"/>
    </xf>
    <xf numFmtId="1" fontId="22" fillId="2" borderId="16" xfId="1" applyNumberFormat="1" applyFont="1" applyFill="1" applyBorder="1" applyAlignment="1">
      <alignment horizontal="center" vertical="center" wrapText="1"/>
    </xf>
    <xf numFmtId="0" fontId="22" fillId="7" borderId="16"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2" borderId="16" xfId="1" applyFont="1" applyFill="1" applyBorder="1" applyAlignment="1">
      <alignment horizontal="center" vertical="center" wrapText="1"/>
    </xf>
    <xf numFmtId="0" fontId="22" fillId="2" borderId="18" xfId="1" applyFont="1" applyFill="1" applyBorder="1" applyAlignment="1">
      <alignment horizontal="center" vertical="center" wrapText="1"/>
    </xf>
    <xf numFmtId="0" fontId="22" fillId="2" borderId="17" xfId="1" applyFont="1" applyFill="1" applyBorder="1" applyAlignment="1">
      <alignment horizontal="center" vertical="center" wrapText="1"/>
    </xf>
    <xf numFmtId="17" fontId="22" fillId="2" borderId="47" xfId="0" applyNumberFormat="1" applyFont="1" applyFill="1" applyBorder="1" applyAlignment="1">
      <alignment horizontal="center" vertical="center" wrapText="1"/>
    </xf>
    <xf numFmtId="17" fontId="22" fillId="2" borderId="12" xfId="0" applyNumberFormat="1" applyFont="1" applyFill="1" applyBorder="1" applyAlignment="1">
      <alignment horizontal="center" vertical="center" wrapText="1"/>
    </xf>
    <xf numFmtId="17" fontId="22" fillId="2" borderId="56" xfId="0" applyNumberFormat="1" applyFont="1" applyFill="1" applyBorder="1" applyAlignment="1">
      <alignment horizontal="center" vertical="center" wrapText="1"/>
    </xf>
    <xf numFmtId="0" fontId="26" fillId="0" borderId="17"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6" xfId="0" applyFont="1" applyBorder="1" applyAlignment="1">
      <alignment horizontal="center" vertical="center" wrapText="1"/>
    </xf>
    <xf numFmtId="0" fontId="22" fillId="0" borderId="16" xfId="1" applyFont="1" applyBorder="1" applyAlignment="1">
      <alignment horizontal="center" vertical="center" wrapText="1"/>
    </xf>
    <xf numFmtId="0" fontId="22" fillId="7" borderId="51" xfId="0" applyFont="1" applyFill="1" applyBorder="1" applyAlignment="1">
      <alignment horizontal="center" vertical="center" wrapText="1"/>
    </xf>
    <xf numFmtId="0" fontId="22" fillId="7" borderId="53" xfId="0" applyFont="1" applyFill="1" applyBorder="1" applyAlignment="1">
      <alignment horizontal="center" vertical="center" wrapText="1"/>
    </xf>
    <xf numFmtId="0" fontId="22" fillId="7" borderId="55" xfId="0" applyFont="1" applyFill="1" applyBorder="1" applyAlignment="1">
      <alignment horizontal="center" vertical="center" wrapText="1"/>
    </xf>
    <xf numFmtId="1" fontId="22" fillId="2" borderId="47" xfId="1" applyNumberFormat="1" applyFont="1" applyFill="1" applyBorder="1" applyAlignment="1">
      <alignment horizontal="center" vertical="center" wrapText="1"/>
    </xf>
    <xf numFmtId="1" fontId="22" fillId="2" borderId="56" xfId="1" applyNumberFormat="1" applyFont="1" applyFill="1" applyBorder="1" applyAlignment="1">
      <alignment horizontal="center" vertical="center" wrapText="1"/>
    </xf>
    <xf numFmtId="0" fontId="26" fillId="0" borderId="47" xfId="0" applyFont="1" applyBorder="1" applyAlignment="1">
      <alignment horizontal="center" vertical="center" wrapText="1"/>
    </xf>
    <xf numFmtId="0" fontId="26" fillId="0" borderId="56" xfId="0" applyFont="1" applyBorder="1" applyAlignment="1">
      <alignment horizontal="center" vertical="center" wrapText="1"/>
    </xf>
    <xf numFmtId="0" fontId="22" fillId="0" borderId="47" xfId="1" applyFont="1" applyBorder="1" applyAlignment="1">
      <alignment horizontal="center" vertical="center" wrapText="1"/>
    </xf>
    <xf numFmtId="0" fontId="22" fillId="0" borderId="56" xfId="1" applyFont="1" applyBorder="1" applyAlignment="1">
      <alignment horizontal="center" vertical="center" wrapText="1"/>
    </xf>
    <xf numFmtId="164" fontId="22" fillId="2" borderId="16" xfId="0" applyNumberFormat="1" applyFont="1" applyFill="1" applyBorder="1" applyAlignment="1">
      <alignment horizontal="center" vertical="center" wrapText="1"/>
    </xf>
    <xf numFmtId="164" fontId="22" fillId="2" borderId="18" xfId="0" applyNumberFormat="1" applyFont="1" applyFill="1" applyBorder="1" applyAlignment="1">
      <alignment horizontal="center" vertical="center" wrapText="1"/>
    </xf>
    <xf numFmtId="164" fontId="22" fillId="2" borderId="17" xfId="0" applyNumberFormat="1" applyFont="1" applyFill="1" applyBorder="1" applyAlignment="1">
      <alignment horizontal="center" vertical="center" wrapText="1"/>
    </xf>
    <xf numFmtId="0" fontId="51" fillId="24" borderId="1" xfId="0" applyFont="1" applyFill="1" applyBorder="1" applyAlignment="1">
      <alignment horizontal="center" vertical="center" wrapText="1"/>
    </xf>
    <xf numFmtId="0" fontId="51" fillId="24" borderId="3" xfId="0" applyFont="1" applyFill="1" applyBorder="1" applyAlignment="1">
      <alignment horizontal="center" vertical="center" wrapText="1"/>
    </xf>
    <xf numFmtId="0" fontId="51" fillId="24" borderId="2" xfId="0" applyFont="1" applyFill="1" applyBorder="1" applyAlignment="1">
      <alignment horizontal="center" vertical="center" wrapText="1"/>
    </xf>
    <xf numFmtId="0" fontId="51" fillId="24" borderId="4" xfId="0" applyFont="1" applyFill="1" applyBorder="1" applyAlignment="1">
      <alignment horizontal="center" vertical="center" wrapText="1"/>
    </xf>
    <xf numFmtId="0" fontId="51" fillId="24" borderId="0" xfId="0" applyFont="1" applyFill="1" applyAlignment="1">
      <alignment horizontal="center" vertical="center" wrapText="1"/>
    </xf>
    <xf numFmtId="0" fontId="51" fillId="24" borderId="5" xfId="0" applyFont="1" applyFill="1" applyBorder="1" applyAlignment="1">
      <alignment horizontal="center" vertical="center" wrapText="1"/>
    </xf>
    <xf numFmtId="0" fontId="51" fillId="24" borderId="6" xfId="0" applyFont="1" applyFill="1" applyBorder="1" applyAlignment="1">
      <alignment horizontal="center" vertical="center" wrapText="1"/>
    </xf>
    <xf numFmtId="0" fontId="51" fillId="24" borderId="8" xfId="0" applyFont="1" applyFill="1" applyBorder="1" applyAlignment="1">
      <alignment horizontal="center" vertical="center" wrapText="1"/>
    </xf>
    <xf numFmtId="0" fontId="51" fillId="24" borderId="7"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34" fillId="9" borderId="28" xfId="0" applyFont="1" applyFill="1" applyBorder="1" applyAlignment="1">
      <alignment horizontal="center" vertical="center" wrapText="1"/>
    </xf>
    <xf numFmtId="0" fontId="28" fillId="24" borderId="1" xfId="0" applyFont="1" applyFill="1" applyBorder="1" applyAlignment="1">
      <alignment horizontal="left" vertical="top" wrapText="1"/>
    </xf>
    <xf numFmtId="0" fontId="28" fillId="24" borderId="3" xfId="0" applyFont="1" applyFill="1" applyBorder="1" applyAlignment="1">
      <alignment horizontal="left" vertical="top" wrapText="1"/>
    </xf>
    <xf numFmtId="0" fontId="28" fillId="24" borderId="2" xfId="0" applyFont="1" applyFill="1" applyBorder="1" applyAlignment="1">
      <alignment horizontal="left" vertical="top" wrapText="1"/>
    </xf>
    <xf numFmtId="0" fontId="28" fillId="24" borderId="6" xfId="0" applyFont="1" applyFill="1" applyBorder="1" applyAlignment="1">
      <alignment horizontal="left" vertical="top" wrapText="1"/>
    </xf>
    <xf numFmtId="0" fontId="28" fillId="24" borderId="8" xfId="0" applyFont="1" applyFill="1" applyBorder="1" applyAlignment="1">
      <alignment horizontal="left" vertical="top" wrapText="1"/>
    </xf>
    <xf numFmtId="0" fontId="28" fillId="24" borderId="7" xfId="0" applyFont="1" applyFill="1" applyBorder="1" applyAlignment="1">
      <alignment horizontal="left" vertical="top" wrapText="1"/>
    </xf>
    <xf numFmtId="0" fontId="28" fillId="24" borderId="1" xfId="0" applyFont="1" applyFill="1" applyBorder="1" applyAlignment="1">
      <alignment horizontal="left" vertical="center" wrapText="1"/>
    </xf>
    <xf numFmtId="0" fontId="28" fillId="24" borderId="3" xfId="0" applyFont="1" applyFill="1" applyBorder="1" applyAlignment="1">
      <alignment horizontal="left" vertical="center" wrapText="1"/>
    </xf>
    <xf numFmtId="0" fontId="28" fillId="24" borderId="6" xfId="0" applyFont="1" applyFill="1" applyBorder="1" applyAlignment="1">
      <alignment horizontal="left" vertical="center" wrapText="1"/>
    </xf>
    <xf numFmtId="0" fontId="28" fillId="24" borderId="8"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34" fillId="9" borderId="9" xfId="0" applyFont="1" applyFill="1" applyBorder="1" applyAlignment="1">
      <alignment horizontal="center" vertical="center" wrapText="1"/>
    </xf>
    <xf numFmtId="0" fontId="34" fillId="9" borderId="10"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5" fillId="23" borderId="17" xfId="1" applyFont="1" applyFill="1" applyBorder="1" applyAlignment="1">
      <alignment horizontal="center" vertical="center" wrapText="1"/>
    </xf>
    <xf numFmtId="0" fontId="42" fillId="4" borderId="12" xfId="1" applyFont="1" applyFill="1" applyBorder="1" applyAlignment="1">
      <alignment horizontal="center" vertical="center" wrapText="1"/>
    </xf>
    <xf numFmtId="0" fontId="22" fillId="7" borderId="34"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2" borderId="12" xfId="1" applyFont="1" applyFill="1" applyBorder="1" applyAlignment="1">
      <alignment horizontal="center" vertical="center" wrapText="1"/>
    </xf>
    <xf numFmtId="17" fontId="22" fillId="2" borderId="20" xfId="0" applyNumberFormat="1" applyFont="1" applyFill="1" applyBorder="1" applyAlignment="1">
      <alignment horizontal="center" vertical="center" wrapText="1"/>
    </xf>
    <xf numFmtId="17" fontId="22" fillId="2" borderId="13" xfId="0" applyNumberFormat="1" applyFont="1" applyFill="1" applyBorder="1" applyAlignment="1">
      <alignment horizontal="center" vertical="center" wrapText="1"/>
    </xf>
    <xf numFmtId="17" fontId="22" fillId="2" borderId="34" xfId="0" applyNumberFormat="1" applyFont="1" applyFill="1" applyBorder="1" applyAlignment="1">
      <alignment horizontal="center" vertical="center" wrapText="1"/>
    </xf>
    <xf numFmtId="0" fontId="33" fillId="4" borderId="12" xfId="1"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9" fillId="20" borderId="9" xfId="0" applyFont="1" applyFill="1" applyBorder="1" applyAlignment="1">
      <alignment horizontal="center"/>
    </xf>
    <xf numFmtId="0" fontId="19" fillId="20" borderId="10" xfId="0" applyFont="1" applyFill="1" applyBorder="1" applyAlignment="1">
      <alignment horizontal="center"/>
    </xf>
    <xf numFmtId="0" fontId="19" fillId="20" borderId="11" xfId="0" applyFont="1" applyFill="1" applyBorder="1" applyAlignment="1">
      <alignment horizontal="center"/>
    </xf>
    <xf numFmtId="0" fontId="3" fillId="4" borderId="34" xfId="0" applyFont="1" applyFill="1" applyBorder="1" applyAlignment="1">
      <alignment horizontal="left" vertical="center" wrapText="1"/>
    </xf>
    <xf numFmtId="0" fontId="3" fillId="4" borderId="19" xfId="0" applyFont="1" applyFill="1" applyBorder="1" applyAlignment="1">
      <alignment horizontal="left" vertical="center" wrapText="1"/>
    </xf>
    <xf numFmtId="0" fontId="14" fillId="0" borderId="32" xfId="0" applyFont="1" applyBorder="1" applyAlignment="1">
      <alignment horizontal="center" vertical="center" wrapText="1"/>
    </xf>
    <xf numFmtId="0" fontId="14" fillId="0" borderId="17" xfId="0" applyFont="1" applyBorder="1" applyAlignment="1">
      <alignment horizontal="left" vertical="center" wrapText="1"/>
    </xf>
    <xf numFmtId="0" fontId="14" fillId="0" borderId="12" xfId="0" applyFont="1" applyBorder="1" applyAlignment="1">
      <alignment horizontal="left" vertical="center" wrapText="1"/>
    </xf>
    <xf numFmtId="0" fontId="14" fillId="0" borderId="16" xfId="0" applyFont="1" applyBorder="1" applyAlignment="1">
      <alignment horizontal="left" vertical="center" wrapText="1"/>
    </xf>
    <xf numFmtId="167" fontId="24" fillId="6" borderId="75" xfId="0" applyNumberFormat="1" applyFont="1" applyFill="1" applyBorder="1" applyAlignment="1">
      <alignment horizontal="center" vertical="center" wrapText="1"/>
    </xf>
    <xf numFmtId="167" fontId="24" fillId="6" borderId="66" xfId="0" applyNumberFormat="1" applyFont="1" applyFill="1" applyBorder="1" applyAlignment="1">
      <alignment horizontal="center" vertical="center" wrapText="1"/>
    </xf>
    <xf numFmtId="167" fontId="24" fillId="6" borderId="50" xfId="0" applyNumberFormat="1" applyFont="1" applyFill="1" applyBorder="1" applyAlignment="1">
      <alignment horizontal="center" vertical="center" wrapText="1"/>
    </xf>
    <xf numFmtId="0" fontId="14" fillId="0" borderId="2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164" fontId="22" fillId="2" borderId="12" xfId="0" applyNumberFormat="1" applyFont="1" applyFill="1" applyBorder="1" applyAlignment="1">
      <alignment horizontal="center" vertical="center" wrapText="1"/>
    </xf>
    <xf numFmtId="0" fontId="22" fillId="7" borderId="17" xfId="1" applyFont="1" applyFill="1" applyBorder="1" applyAlignment="1">
      <alignment horizontal="center" vertical="center" wrapText="1"/>
    </xf>
    <xf numFmtId="0" fontId="22" fillId="7" borderId="16" xfId="1" applyFont="1" applyFill="1" applyBorder="1" applyAlignment="1">
      <alignment horizontal="center" vertical="center" wrapText="1"/>
    </xf>
    <xf numFmtId="9" fontId="22" fillId="26" borderId="13" xfId="1" applyNumberFormat="1" applyFont="1" applyFill="1" applyBorder="1" applyAlignment="1">
      <alignment horizontal="center" vertical="center" wrapText="1"/>
    </xf>
    <xf numFmtId="9" fontId="22" fillId="26" borderId="14" xfId="1" applyNumberFormat="1" applyFont="1" applyFill="1" applyBorder="1" applyAlignment="1">
      <alignment horizontal="center" vertical="center" wrapText="1"/>
    </xf>
    <xf numFmtId="0" fontId="0" fillId="16" borderId="60" xfId="0" applyFill="1" applyBorder="1" applyAlignment="1">
      <alignment horizontal="center" vertical="center"/>
    </xf>
    <xf numFmtId="0" fontId="0" fillId="16" borderId="22" xfId="0" applyFill="1" applyBorder="1" applyAlignment="1">
      <alignment horizontal="center" vertical="center"/>
    </xf>
    <xf numFmtId="0" fontId="0" fillId="16" borderId="61" xfId="0" applyFill="1" applyBorder="1" applyAlignment="1">
      <alignment horizontal="center" vertical="center"/>
    </xf>
    <xf numFmtId="0" fontId="34" fillId="15" borderId="12" xfId="0" applyFont="1" applyFill="1" applyBorder="1" applyAlignment="1">
      <alignment horizontal="center" vertical="center"/>
    </xf>
    <xf numFmtId="0" fontId="20" fillId="2" borderId="1" xfId="0" applyFont="1" applyFill="1" applyBorder="1" applyAlignment="1">
      <alignment horizontal="right" vertical="center"/>
    </xf>
    <xf numFmtId="0" fontId="20" fillId="2" borderId="2" xfId="0" applyFont="1" applyFill="1" applyBorder="1" applyAlignment="1">
      <alignment horizontal="right" vertical="center"/>
    </xf>
    <xf numFmtId="0" fontId="20" fillId="2" borderId="9" xfId="0" applyFont="1" applyFill="1" applyBorder="1" applyAlignment="1">
      <alignment horizontal="right" vertical="center" wrapText="1"/>
    </xf>
    <xf numFmtId="0" fontId="20" fillId="2" borderId="11" xfId="0" applyFont="1" applyFill="1" applyBorder="1" applyAlignment="1">
      <alignment horizontal="right" vertical="center" wrapText="1"/>
    </xf>
    <xf numFmtId="166" fontId="20" fillId="2" borderId="4" xfId="0" applyNumberFormat="1" applyFont="1" applyFill="1" applyBorder="1" applyAlignment="1">
      <alignment horizontal="right" vertical="center" wrapText="1"/>
    </xf>
    <xf numFmtId="166" fontId="20" fillId="2" borderId="5" xfId="0" applyNumberFormat="1" applyFont="1" applyFill="1" applyBorder="1" applyAlignment="1">
      <alignment horizontal="right" vertical="center" wrapText="1"/>
    </xf>
    <xf numFmtId="0" fontId="50" fillId="14" borderId="35" xfId="0" applyFont="1" applyFill="1" applyBorder="1" applyAlignment="1">
      <alignment horizontal="center"/>
    </xf>
    <xf numFmtId="0" fontId="50" fillId="14" borderId="0" xfId="0" applyFont="1" applyFill="1" applyAlignment="1">
      <alignment horizontal="center"/>
    </xf>
    <xf numFmtId="9" fontId="14" fillId="19" borderId="30" xfId="9" applyFont="1" applyFill="1" applyBorder="1" applyAlignment="1">
      <alignment horizontal="center" vertical="center"/>
    </xf>
    <xf numFmtId="9" fontId="14" fillId="19" borderId="67" xfId="9" applyFont="1" applyFill="1" applyBorder="1" applyAlignment="1">
      <alignment horizontal="center" vertical="center"/>
    </xf>
    <xf numFmtId="0" fontId="34" fillId="15" borderId="12" xfId="0" applyFont="1" applyFill="1" applyBorder="1" applyAlignment="1">
      <alignment horizontal="center" vertical="center" wrapText="1"/>
    </xf>
    <xf numFmtId="0" fontId="34" fillId="15" borderId="16" xfId="0" applyFont="1" applyFill="1" applyBorder="1" applyAlignment="1">
      <alignment horizontal="center" vertical="center"/>
    </xf>
    <xf numFmtId="0" fontId="34" fillId="15" borderId="17" xfId="0" applyFont="1" applyFill="1" applyBorder="1" applyAlignment="1">
      <alignment horizontal="center" vertical="center"/>
    </xf>
    <xf numFmtId="0" fontId="5" fillId="3" borderId="70" xfId="1" applyFont="1" applyFill="1" applyBorder="1" applyAlignment="1">
      <alignment horizontal="center" vertical="center" wrapText="1"/>
    </xf>
    <xf numFmtId="0" fontId="5" fillId="3" borderId="78" xfId="1" applyFont="1" applyFill="1" applyBorder="1" applyAlignment="1">
      <alignment horizontal="center" vertical="center" wrapText="1"/>
    </xf>
    <xf numFmtId="0" fontId="5" fillId="3" borderId="46" xfId="1" applyFont="1" applyFill="1" applyBorder="1" applyAlignment="1">
      <alignment horizontal="center" vertical="center" wrapText="1"/>
    </xf>
    <xf numFmtId="164" fontId="22" fillId="2" borderId="47" xfId="0" applyNumberFormat="1" applyFont="1" applyFill="1" applyBorder="1" applyAlignment="1">
      <alignment horizontal="center" vertical="center" wrapText="1"/>
    </xf>
    <xf numFmtId="9" fontId="22" fillId="7" borderId="38" xfId="1" applyNumberFormat="1" applyFont="1" applyFill="1" applyBorder="1" applyAlignment="1">
      <alignment horizontal="center" vertical="center" wrapText="1"/>
    </xf>
    <xf numFmtId="9" fontId="22" fillId="7" borderId="18" xfId="1" applyNumberFormat="1" applyFont="1" applyFill="1" applyBorder="1" applyAlignment="1">
      <alignment horizontal="center" vertical="center" wrapText="1"/>
    </xf>
    <xf numFmtId="9" fontId="22" fillId="7" borderId="36" xfId="1" applyNumberFormat="1" applyFont="1" applyFill="1" applyBorder="1" applyAlignment="1">
      <alignment horizontal="center" vertical="center" wrapText="1"/>
    </xf>
    <xf numFmtId="9" fontId="24" fillId="6" borderId="7" xfId="0" applyNumberFormat="1" applyFont="1" applyFill="1" applyBorder="1" applyAlignment="1">
      <alignment horizontal="center" vertical="center" wrapText="1"/>
    </xf>
    <xf numFmtId="0" fontId="14" fillId="0" borderId="63" xfId="0" applyFont="1" applyBorder="1" applyAlignment="1">
      <alignment horizontal="center" vertical="center" wrapText="1"/>
    </xf>
    <xf numFmtId="0" fontId="14" fillId="0" borderId="67" xfId="0" applyFont="1" applyBorder="1" applyAlignment="1">
      <alignment horizontal="center" vertical="center" wrapText="1"/>
    </xf>
    <xf numFmtId="0" fontId="22" fillId="7" borderId="38"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7" borderId="12" xfId="0" applyFont="1" applyFill="1" applyBorder="1" applyAlignment="1">
      <alignment horizontal="center" vertical="center" wrapText="1"/>
    </xf>
    <xf numFmtId="0" fontId="14" fillId="7" borderId="56" xfId="0" applyFont="1" applyFill="1" applyBorder="1" applyAlignment="1">
      <alignment horizontal="center" vertical="center" wrapText="1"/>
    </xf>
    <xf numFmtId="9" fontId="24" fillId="6" borderId="84" xfId="0" applyNumberFormat="1" applyFont="1" applyFill="1" applyBorder="1" applyAlignment="1">
      <alignment horizontal="center" vertical="center" wrapText="1"/>
    </xf>
    <xf numFmtId="9" fontId="24" fillId="6" borderId="80" xfId="0" applyNumberFormat="1" applyFont="1" applyFill="1" applyBorder="1" applyAlignment="1">
      <alignment horizontal="center" vertical="center" wrapText="1"/>
    </xf>
    <xf numFmtId="9" fontId="24" fillId="6" borderId="71" xfId="0" applyNumberFormat="1" applyFont="1" applyFill="1" applyBorder="1" applyAlignment="1">
      <alignment horizontal="center" vertical="center" wrapText="1"/>
    </xf>
    <xf numFmtId="9" fontId="22" fillId="7" borderId="47" xfId="1" applyNumberFormat="1" applyFont="1" applyFill="1" applyBorder="1" applyAlignment="1">
      <alignment horizontal="center" vertical="center" wrapText="1"/>
    </xf>
    <xf numFmtId="9" fontId="22" fillId="2" borderId="12" xfId="1" applyNumberFormat="1" applyFont="1" applyFill="1" applyBorder="1" applyAlignment="1">
      <alignment horizontal="center" vertical="center" wrapText="1"/>
    </xf>
    <xf numFmtId="9" fontId="22" fillId="2" borderId="56" xfId="1" applyNumberFormat="1" applyFont="1" applyFill="1" applyBorder="1" applyAlignment="1">
      <alignment horizontal="center" vertical="center" wrapText="1"/>
    </xf>
    <xf numFmtId="0" fontId="14" fillId="0" borderId="13" xfId="0" applyFont="1" applyBorder="1" applyAlignment="1">
      <alignment horizontal="center" vertical="center" wrapText="1"/>
    </xf>
    <xf numFmtId="167" fontId="24" fillId="6" borderId="65" xfId="0" applyNumberFormat="1" applyFont="1" applyFill="1" applyBorder="1" applyAlignment="1">
      <alignment horizontal="center" vertical="center" wrapText="1"/>
    </xf>
    <xf numFmtId="167" fontId="24" fillId="6" borderId="86" xfId="0" applyNumberFormat="1" applyFont="1" applyFill="1" applyBorder="1" applyAlignment="1">
      <alignment horizontal="center" vertical="center" wrapText="1"/>
    </xf>
    <xf numFmtId="17" fontId="22" fillId="2" borderId="73" xfId="0" applyNumberFormat="1" applyFont="1" applyFill="1" applyBorder="1" applyAlignment="1">
      <alignment horizontal="center" vertical="center" wrapText="1"/>
    </xf>
    <xf numFmtId="17" fontId="22" fillId="2" borderId="35" xfId="0" applyNumberFormat="1" applyFont="1" applyFill="1" applyBorder="1" applyAlignment="1">
      <alignment horizontal="center" vertical="center" wrapText="1"/>
    </xf>
    <xf numFmtId="17" fontId="22" fillId="2" borderId="49" xfId="0" applyNumberFormat="1" applyFont="1" applyFill="1" applyBorder="1" applyAlignment="1">
      <alignment horizontal="center" vertical="center" wrapText="1"/>
    </xf>
    <xf numFmtId="17" fontId="22" fillId="2" borderId="70" xfId="0" applyNumberFormat="1" applyFont="1" applyFill="1" applyBorder="1" applyAlignment="1">
      <alignment horizontal="center" vertical="center" wrapText="1"/>
    </xf>
    <xf numFmtId="17" fontId="22" fillId="2" borderId="57" xfId="0" applyNumberFormat="1" applyFont="1" applyFill="1" applyBorder="1" applyAlignment="1">
      <alignment horizontal="center" vertical="center" wrapText="1"/>
    </xf>
    <xf numFmtId="17" fontId="22" fillId="2" borderId="38" xfId="0" applyNumberFormat="1" applyFont="1" applyFill="1" applyBorder="1" applyAlignment="1">
      <alignment horizontal="center" vertical="center" wrapText="1"/>
    </xf>
    <xf numFmtId="17" fontId="22" fillId="2" borderId="36" xfId="0" applyNumberFormat="1" applyFont="1" applyFill="1" applyBorder="1" applyAlignment="1">
      <alignment horizontal="center" vertical="center" wrapText="1"/>
    </xf>
    <xf numFmtId="17" fontId="22" fillId="2" borderId="68" xfId="0" applyNumberFormat="1" applyFont="1" applyFill="1" applyBorder="1" applyAlignment="1">
      <alignment horizontal="center" vertical="center" wrapText="1"/>
    </xf>
    <xf numFmtId="9" fontId="22" fillId="7" borderId="17" xfId="1" applyNumberFormat="1" applyFont="1" applyFill="1" applyBorder="1" applyAlignment="1">
      <alignment horizontal="center" vertical="center" wrapText="1"/>
    </xf>
    <xf numFmtId="9" fontId="22" fillId="7" borderId="12" xfId="1" applyNumberFormat="1" applyFont="1" applyFill="1" applyBorder="1" applyAlignment="1">
      <alignment horizontal="center" vertical="center" wrapText="1"/>
    </xf>
    <xf numFmtId="9" fontId="22" fillId="7" borderId="16" xfId="1" applyNumberFormat="1" applyFont="1" applyFill="1" applyBorder="1" applyAlignment="1">
      <alignment horizontal="center" vertical="center" wrapText="1"/>
    </xf>
    <xf numFmtId="9" fontId="24" fillId="6" borderId="75" xfId="0" applyNumberFormat="1" applyFont="1" applyFill="1" applyBorder="1" applyAlignment="1">
      <alignment horizontal="center" vertical="center" wrapText="1"/>
    </xf>
    <xf numFmtId="9" fontId="24" fillId="6" borderId="66" xfId="0" applyNumberFormat="1" applyFont="1" applyFill="1" applyBorder="1" applyAlignment="1">
      <alignment horizontal="center" vertical="center" wrapText="1"/>
    </xf>
    <xf numFmtId="9" fontId="24" fillId="6" borderId="50" xfId="0" applyNumberFormat="1" applyFont="1" applyFill="1" applyBorder="1" applyAlignment="1">
      <alignment horizontal="center" vertical="center" wrapText="1"/>
    </xf>
    <xf numFmtId="0" fontId="22" fillId="7" borderId="21"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2" borderId="47"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0" borderId="59" xfId="1" applyFont="1" applyBorder="1" applyAlignment="1">
      <alignment horizontal="center" vertical="center" wrapText="1"/>
    </xf>
    <xf numFmtId="0" fontId="48" fillId="24" borderId="1" xfId="0" applyFont="1" applyFill="1" applyBorder="1" applyAlignment="1">
      <alignment horizontal="left" vertical="center" wrapText="1"/>
    </xf>
    <xf numFmtId="0" fontId="26" fillId="24" borderId="3" xfId="0" applyFont="1" applyFill="1" applyBorder="1" applyAlignment="1">
      <alignment horizontal="left" vertical="center" wrapText="1"/>
    </xf>
    <xf numFmtId="0" fontId="26" fillId="24" borderId="6" xfId="0" applyFont="1" applyFill="1" applyBorder="1" applyAlignment="1">
      <alignment horizontal="left" vertical="center" wrapText="1"/>
    </xf>
    <xf numFmtId="0" fontId="26" fillId="24" borderId="8"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4" borderId="12"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3" fillId="4" borderId="17" xfId="0" applyFont="1" applyFill="1" applyBorder="1" applyAlignment="1">
      <alignment horizontal="center" vertical="center" wrapText="1"/>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11" xfId="0" applyFont="1" applyFill="1" applyBorder="1" applyAlignment="1">
      <alignment horizontal="center"/>
    </xf>
    <xf numFmtId="0" fontId="40" fillId="9" borderId="9" xfId="0" applyFont="1" applyFill="1" applyBorder="1" applyAlignment="1">
      <alignment horizontal="center" vertical="center" wrapText="1"/>
    </xf>
    <xf numFmtId="0" fontId="40" fillId="9" borderId="10" xfId="0" applyFont="1" applyFill="1" applyBorder="1" applyAlignment="1">
      <alignment horizontal="center" vertical="center" wrapText="1"/>
    </xf>
    <xf numFmtId="0" fontId="40" fillId="9" borderId="11" xfId="0" applyFont="1" applyFill="1" applyBorder="1" applyAlignment="1">
      <alignment horizontal="center" vertical="center" wrapText="1"/>
    </xf>
    <xf numFmtId="0" fontId="5" fillId="3" borderId="20"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40" fillId="9" borderId="24" xfId="0" applyFont="1" applyFill="1" applyBorder="1" applyAlignment="1">
      <alignment horizontal="center" vertical="center" wrapText="1"/>
    </xf>
    <xf numFmtId="0" fontId="40" fillId="9" borderId="28" xfId="0" applyFont="1" applyFill="1" applyBorder="1" applyAlignment="1">
      <alignment horizontal="center" vertical="center" wrapText="1"/>
    </xf>
    <xf numFmtId="0" fontId="40" fillId="9" borderId="26" xfId="0" applyFont="1" applyFill="1" applyBorder="1" applyAlignment="1">
      <alignment horizontal="center" vertical="center" wrapText="1"/>
    </xf>
    <xf numFmtId="0" fontId="8" fillId="16" borderId="12" xfId="1" applyFont="1" applyFill="1" applyBorder="1" applyAlignment="1">
      <alignment horizontal="center" vertical="center" wrapText="1"/>
    </xf>
    <xf numFmtId="0" fontId="19" fillId="16" borderId="12" xfId="0" applyFont="1" applyFill="1" applyBorder="1"/>
    <xf numFmtId="0" fontId="3" fillId="4" borderId="13"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19" fillId="0" borderId="13" xfId="0" applyFont="1" applyBorder="1" applyAlignment="1">
      <alignment horizontal="center"/>
    </xf>
    <xf numFmtId="0" fontId="19" fillId="0" borderId="14" xfId="0" applyFont="1" applyBorder="1" applyAlignment="1">
      <alignment horizontal="center"/>
    </xf>
    <xf numFmtId="0" fontId="19" fillId="0" borderId="15" xfId="0" applyFont="1" applyBorder="1" applyAlignment="1">
      <alignment horizontal="center"/>
    </xf>
    <xf numFmtId="0" fontId="19" fillId="20" borderId="3" xfId="0" applyFont="1" applyFill="1" applyBorder="1" applyAlignment="1">
      <alignment horizontal="center"/>
    </xf>
    <xf numFmtId="0" fontId="19" fillId="20" borderId="29" xfId="0" applyFont="1" applyFill="1" applyBorder="1" applyAlignment="1">
      <alignment horizontal="center"/>
    </xf>
    <xf numFmtId="10" fontId="8" fillId="20" borderId="34" xfId="0" applyNumberFormat="1" applyFont="1" applyFill="1" applyBorder="1" applyAlignment="1">
      <alignment horizontal="center" vertical="center" wrapText="1"/>
    </xf>
    <xf numFmtId="10" fontId="8" fillId="20" borderId="31" xfId="0" applyNumberFormat="1" applyFont="1" applyFill="1" applyBorder="1" applyAlignment="1">
      <alignment horizontal="center" vertical="center" wrapText="1"/>
    </xf>
    <xf numFmtId="10" fontId="8" fillId="20" borderId="19" xfId="0" applyNumberFormat="1" applyFont="1" applyFill="1" applyBorder="1" applyAlignment="1">
      <alignment horizontal="center" vertical="center" wrapText="1"/>
    </xf>
    <xf numFmtId="0" fontId="8" fillId="5" borderId="12" xfId="1" applyFont="1" applyFill="1" applyBorder="1" applyAlignment="1">
      <alignment horizontal="center" vertical="center" wrapText="1"/>
    </xf>
    <xf numFmtId="0" fontId="19" fillId="0" borderId="12" xfId="0" applyFont="1" applyBorder="1"/>
    <xf numFmtId="0" fontId="8" fillId="5" borderId="16"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17" xfId="1"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5" xfId="0" applyFont="1" applyFill="1" applyBorder="1" applyAlignment="1">
      <alignment horizontal="center" vertical="center" wrapText="1"/>
    </xf>
    <xf numFmtId="9" fontId="25" fillId="14" borderId="12" xfId="0" applyNumberFormat="1" applyFont="1" applyFill="1" applyBorder="1" applyAlignment="1">
      <alignment horizontal="center" vertical="center"/>
    </xf>
    <xf numFmtId="9" fontId="24" fillId="6" borderId="51" xfId="0" applyNumberFormat="1" applyFont="1" applyFill="1" applyBorder="1" applyAlignment="1">
      <alignment horizontal="center" vertical="center" wrapText="1"/>
    </xf>
    <xf numFmtId="9" fontId="24" fillId="6" borderId="33" xfId="0" applyNumberFormat="1" applyFont="1" applyFill="1" applyBorder="1" applyAlignment="1">
      <alignment horizontal="center" vertical="center" wrapText="1"/>
    </xf>
    <xf numFmtId="9" fontId="24" fillId="6" borderId="53" xfId="0" applyNumberFormat="1" applyFont="1" applyFill="1" applyBorder="1" applyAlignment="1">
      <alignment horizontal="center" vertical="center" wrapText="1"/>
    </xf>
    <xf numFmtId="9" fontId="24" fillId="6" borderId="55" xfId="0" applyNumberFormat="1" applyFont="1" applyFill="1" applyBorder="1" applyAlignment="1">
      <alignment horizontal="center" vertical="center" wrapText="1"/>
    </xf>
    <xf numFmtId="0" fontId="22" fillId="2" borderId="47" xfId="1" applyFont="1" applyFill="1" applyBorder="1" applyAlignment="1">
      <alignment horizontal="center" vertical="center" wrapText="1"/>
    </xf>
    <xf numFmtId="0" fontId="14" fillId="0" borderId="47" xfId="0" applyFont="1" applyBorder="1" applyAlignment="1">
      <alignment horizontal="left" vertical="center" wrapText="1"/>
    </xf>
    <xf numFmtId="9" fontId="24" fillId="6" borderId="65" xfId="0" applyNumberFormat="1" applyFont="1" applyFill="1" applyBorder="1" applyAlignment="1">
      <alignment horizontal="center" vertical="center" wrapText="1"/>
    </xf>
    <xf numFmtId="0" fontId="14" fillId="0" borderId="46" xfId="0" applyFont="1" applyBorder="1" applyAlignment="1">
      <alignment horizontal="center" vertical="center" wrapText="1"/>
    </xf>
    <xf numFmtId="0" fontId="26" fillId="7" borderId="38" xfId="0" applyFont="1" applyFill="1" applyBorder="1" applyAlignment="1">
      <alignment horizontal="center" vertical="center" wrapText="1"/>
    </xf>
    <xf numFmtId="0" fontId="26" fillId="7" borderId="17" xfId="0" applyFont="1" applyFill="1" applyBorder="1" applyAlignment="1">
      <alignment horizontal="center" vertical="center" wrapText="1"/>
    </xf>
    <xf numFmtId="9" fontId="26" fillId="0" borderId="38" xfId="3" applyFont="1" applyFill="1" applyBorder="1" applyAlignment="1">
      <alignment horizontal="center" vertical="center"/>
    </xf>
    <xf numFmtId="9" fontId="26" fillId="0" borderId="36" xfId="3" applyFont="1" applyFill="1" applyBorder="1" applyAlignment="1">
      <alignment horizontal="center" vertical="center"/>
    </xf>
    <xf numFmtId="1" fontId="22" fillId="7" borderId="47" xfId="1" applyNumberFormat="1" applyFont="1" applyFill="1" applyBorder="1" applyAlignment="1">
      <alignment horizontal="center" vertical="center" wrapText="1"/>
    </xf>
    <xf numFmtId="1" fontId="22" fillId="7" borderId="17" xfId="1" applyNumberFormat="1" applyFont="1" applyFill="1" applyBorder="1" applyAlignment="1">
      <alignment horizontal="center" vertical="center" wrapText="1"/>
    </xf>
    <xf numFmtId="1" fontId="22" fillId="7" borderId="12" xfId="1" applyNumberFormat="1" applyFont="1" applyFill="1" applyBorder="1" applyAlignment="1">
      <alignment horizontal="center" vertical="center" wrapText="1"/>
    </xf>
    <xf numFmtId="1" fontId="22" fillId="7" borderId="56" xfId="1" applyNumberFormat="1" applyFont="1" applyFill="1" applyBorder="1" applyAlignment="1">
      <alignment horizontal="center" vertical="center" wrapText="1"/>
    </xf>
    <xf numFmtId="164" fontId="22" fillId="27" borderId="47" xfId="0" applyNumberFormat="1" applyFont="1" applyFill="1" applyBorder="1" applyAlignment="1">
      <alignment horizontal="center" vertical="center" wrapText="1"/>
    </xf>
    <xf numFmtId="164" fontId="22" fillId="27" borderId="12" xfId="0" applyNumberFormat="1" applyFont="1" applyFill="1" applyBorder="1" applyAlignment="1">
      <alignment horizontal="center" vertical="center" wrapText="1"/>
    </xf>
    <xf numFmtId="164" fontId="22" fillId="27" borderId="16" xfId="0" applyNumberFormat="1" applyFont="1" applyFill="1" applyBorder="1" applyAlignment="1">
      <alignment horizontal="center" vertical="center" wrapText="1"/>
    </xf>
    <xf numFmtId="9" fontId="26" fillId="7" borderId="16" xfId="9" applyFont="1" applyFill="1" applyBorder="1" applyAlignment="1">
      <alignment horizontal="center" vertical="center" wrapText="1"/>
    </xf>
    <xf numFmtId="9" fontId="26" fillId="7" borderId="17" xfId="9" applyFont="1" applyFill="1" applyBorder="1" applyAlignment="1">
      <alignment horizontal="center" vertical="center" wrapText="1"/>
    </xf>
    <xf numFmtId="9" fontId="26" fillId="24" borderId="16" xfId="9" applyFont="1" applyFill="1" applyBorder="1" applyAlignment="1">
      <alignment horizontal="center" vertical="center" wrapText="1"/>
    </xf>
    <xf numFmtId="9" fontId="26" fillId="24" borderId="17" xfId="9" applyFont="1" applyFill="1" applyBorder="1" applyAlignment="1">
      <alignment horizontal="center" vertical="center" wrapText="1"/>
    </xf>
    <xf numFmtId="0" fontId="26" fillId="7" borderId="47" xfId="0" applyFont="1" applyFill="1" applyBorder="1" applyAlignment="1">
      <alignment horizontal="center" vertical="center" wrapText="1"/>
    </xf>
    <xf numFmtId="0" fontId="26" fillId="7" borderId="12" xfId="0" applyFont="1" applyFill="1" applyBorder="1" applyAlignment="1">
      <alignment horizontal="center" vertical="center" wrapText="1"/>
    </xf>
    <xf numFmtId="0" fontId="26" fillId="7" borderId="56" xfId="0" applyFont="1" applyFill="1" applyBorder="1" applyAlignment="1">
      <alignment horizontal="center" vertical="center" wrapText="1"/>
    </xf>
    <xf numFmtId="0" fontId="22" fillId="7" borderId="56" xfId="0" applyFont="1" applyFill="1" applyBorder="1" applyAlignment="1">
      <alignment horizontal="center" vertical="center" wrapText="1"/>
    </xf>
    <xf numFmtId="164" fontId="22" fillId="27" borderId="17" xfId="0" applyNumberFormat="1" applyFont="1" applyFill="1" applyBorder="1" applyAlignment="1">
      <alignment horizontal="center" vertical="center" wrapText="1"/>
    </xf>
    <xf numFmtId="164" fontId="22" fillId="27" borderId="56" xfId="0" applyNumberFormat="1" applyFont="1" applyFill="1" applyBorder="1" applyAlignment="1">
      <alignment horizontal="center" vertical="center" wrapText="1"/>
    </xf>
    <xf numFmtId="164" fontId="22" fillId="2" borderId="56" xfId="0" applyNumberFormat="1" applyFont="1" applyFill="1" applyBorder="1" applyAlignment="1">
      <alignment horizontal="center" vertical="center" wrapText="1"/>
    </xf>
    <xf numFmtId="9" fontId="26" fillId="24" borderId="30" xfId="9" applyFont="1" applyFill="1" applyBorder="1" applyAlignment="1">
      <alignment horizontal="center" vertical="center" wrapText="1"/>
    </xf>
    <xf numFmtId="9" fontId="26" fillId="24" borderId="33" xfId="9" applyFont="1" applyFill="1" applyBorder="1" applyAlignment="1">
      <alignment horizontal="center" vertical="center" wrapText="1"/>
    </xf>
    <xf numFmtId="9" fontId="26" fillId="7" borderId="16" xfId="9" applyFont="1" applyFill="1" applyBorder="1" applyAlignment="1">
      <alignment horizontal="center" vertical="center"/>
    </xf>
    <xf numFmtId="9" fontId="26" fillId="7" borderId="17" xfId="9" applyFont="1" applyFill="1" applyBorder="1" applyAlignment="1">
      <alignment horizontal="center" vertical="center"/>
    </xf>
    <xf numFmtId="17" fontId="22" fillId="2" borderId="52" xfId="0" applyNumberFormat="1" applyFont="1" applyFill="1" applyBorder="1" applyAlignment="1">
      <alignment horizontal="center" vertical="center" wrapText="1"/>
    </xf>
    <xf numFmtId="17" fontId="22" fillId="2" borderId="74" xfId="0" applyNumberFormat="1" applyFont="1" applyFill="1" applyBorder="1" applyAlignment="1">
      <alignment horizontal="center" vertical="center" wrapText="1"/>
    </xf>
    <xf numFmtId="17" fontId="22" fillId="2" borderId="54" xfId="0" applyNumberFormat="1" applyFont="1" applyFill="1" applyBorder="1" applyAlignment="1">
      <alignment horizontal="center" vertical="center" wrapText="1"/>
    </xf>
    <xf numFmtId="0" fontId="22" fillId="7" borderId="58" xfId="0" applyFont="1" applyFill="1" applyBorder="1" applyAlignment="1">
      <alignment horizontal="center" vertical="center" wrapText="1"/>
    </xf>
    <xf numFmtId="0" fontId="22" fillId="7" borderId="47"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56" xfId="0" applyFont="1" applyFill="1" applyBorder="1" applyAlignment="1">
      <alignment horizontal="center" vertical="center"/>
    </xf>
    <xf numFmtId="164" fontId="45" fillId="27" borderId="12" xfId="0" applyNumberFormat="1" applyFont="1" applyFill="1" applyBorder="1" applyAlignment="1">
      <alignment horizontal="center" vertical="center" wrapText="1"/>
    </xf>
    <xf numFmtId="164" fontId="45" fillId="27" borderId="56" xfId="0" applyNumberFormat="1"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82" xfId="0" applyFont="1" applyBorder="1" applyAlignment="1">
      <alignment horizontal="center" vertical="center" wrapText="1"/>
    </xf>
    <xf numFmtId="9" fontId="24" fillId="6" borderId="51" xfId="9" applyFont="1" applyFill="1" applyBorder="1" applyAlignment="1">
      <alignment horizontal="center" vertical="center" wrapText="1"/>
    </xf>
    <xf numFmtId="9" fontId="24" fillId="6" borderId="53" xfId="9" applyFont="1" applyFill="1" applyBorder="1" applyAlignment="1">
      <alignment horizontal="center" vertical="center" wrapText="1"/>
    </xf>
    <xf numFmtId="9" fontId="24" fillId="6" borderId="55" xfId="9" applyFont="1" applyFill="1" applyBorder="1" applyAlignment="1">
      <alignment horizontal="center" vertical="center" wrapText="1"/>
    </xf>
    <xf numFmtId="164" fontId="45" fillId="2" borderId="12" xfId="0" applyNumberFormat="1" applyFont="1" applyFill="1" applyBorder="1" applyAlignment="1">
      <alignment horizontal="center" vertical="center" wrapText="1"/>
    </xf>
    <xf numFmtId="164" fontId="45" fillId="2" borderId="56" xfId="0" applyNumberFormat="1" applyFont="1" applyFill="1" applyBorder="1" applyAlignment="1">
      <alignment horizontal="center" vertical="center" wrapText="1"/>
    </xf>
    <xf numFmtId="0" fontId="57" fillId="24" borderId="1" xfId="0" applyFont="1" applyFill="1" applyBorder="1" applyAlignment="1">
      <alignment horizontal="center" vertical="center" wrapText="1"/>
    </xf>
    <xf numFmtId="0" fontId="57" fillId="24" borderId="3" xfId="0" applyFont="1" applyFill="1" applyBorder="1" applyAlignment="1">
      <alignment horizontal="center" vertical="center" wrapText="1"/>
    </xf>
    <xf numFmtId="0" fontId="57" fillId="24" borderId="2" xfId="0" applyFont="1" applyFill="1" applyBorder="1" applyAlignment="1">
      <alignment horizontal="center" vertical="center" wrapText="1"/>
    </xf>
    <xf numFmtId="0" fontId="57" fillId="24" borderId="4" xfId="0" applyFont="1" applyFill="1" applyBorder="1" applyAlignment="1">
      <alignment horizontal="center" vertical="center" wrapText="1"/>
    </xf>
    <xf numFmtId="0" fontId="57" fillId="24" borderId="0" xfId="0" applyFont="1" applyFill="1" applyAlignment="1">
      <alignment horizontal="center" vertical="center" wrapText="1"/>
    </xf>
    <xf numFmtId="0" fontId="57" fillId="24" borderId="5" xfId="0" applyFont="1" applyFill="1" applyBorder="1" applyAlignment="1">
      <alignment horizontal="center" vertical="center" wrapText="1"/>
    </xf>
    <xf numFmtId="0" fontId="57" fillId="24" borderId="6" xfId="0" applyFont="1" applyFill="1" applyBorder="1" applyAlignment="1">
      <alignment horizontal="center" vertical="center" wrapText="1"/>
    </xf>
    <xf numFmtId="0" fontId="57" fillId="24" borderId="8" xfId="0" applyFont="1" applyFill="1" applyBorder="1" applyAlignment="1">
      <alignment horizontal="center" vertical="center" wrapText="1"/>
    </xf>
    <xf numFmtId="0" fontId="57" fillId="24" borderId="7" xfId="0" applyFont="1" applyFill="1" applyBorder="1" applyAlignment="1">
      <alignment horizontal="center" vertical="center" wrapText="1"/>
    </xf>
    <xf numFmtId="0" fontId="19" fillId="2" borderId="1" xfId="0" applyFont="1" applyFill="1" applyBorder="1" applyAlignment="1">
      <alignment horizontal="right" vertical="center"/>
    </xf>
    <xf numFmtId="0" fontId="19" fillId="2" borderId="2" xfId="0" applyFont="1" applyFill="1" applyBorder="1" applyAlignment="1">
      <alignment horizontal="right" vertical="center"/>
    </xf>
    <xf numFmtId="0" fontId="19" fillId="2" borderId="9" xfId="0" applyFont="1" applyFill="1" applyBorder="1" applyAlignment="1">
      <alignment horizontal="right" vertical="center" wrapText="1"/>
    </xf>
    <xf numFmtId="0" fontId="19" fillId="2" borderId="11" xfId="0" applyFont="1" applyFill="1" applyBorder="1" applyAlignment="1">
      <alignment horizontal="right" vertical="center" wrapText="1"/>
    </xf>
    <xf numFmtId="166" fontId="19" fillId="2" borderId="4" xfId="0" applyNumberFormat="1" applyFont="1" applyFill="1" applyBorder="1" applyAlignment="1">
      <alignment horizontal="right" vertical="center" wrapText="1"/>
    </xf>
    <xf numFmtId="166" fontId="19" fillId="2" borderId="5" xfId="0" applyNumberFormat="1" applyFont="1" applyFill="1" applyBorder="1" applyAlignment="1">
      <alignment horizontal="right" vertical="center" wrapText="1"/>
    </xf>
    <xf numFmtId="0" fontId="1" fillId="24" borderId="1" xfId="0" applyFont="1" applyFill="1" applyBorder="1" applyAlignment="1">
      <alignment horizontal="left" vertical="center" wrapText="1"/>
    </xf>
    <xf numFmtId="0" fontId="1" fillId="24" borderId="3" xfId="0" applyFont="1" applyFill="1" applyBorder="1" applyAlignment="1">
      <alignment horizontal="left" vertical="center" wrapText="1"/>
    </xf>
    <xf numFmtId="0" fontId="1" fillId="24" borderId="2" xfId="0" applyFont="1" applyFill="1" applyBorder="1" applyAlignment="1">
      <alignment horizontal="left" vertical="center" wrapText="1"/>
    </xf>
    <xf numFmtId="0" fontId="1" fillId="24" borderId="6" xfId="0" applyFont="1" applyFill="1" applyBorder="1" applyAlignment="1">
      <alignment horizontal="left" vertical="center" wrapText="1"/>
    </xf>
    <xf numFmtId="0" fontId="1" fillId="24" borderId="8" xfId="0" applyFont="1" applyFill="1" applyBorder="1" applyAlignment="1">
      <alignment horizontal="left" vertical="center" wrapText="1"/>
    </xf>
    <xf numFmtId="0" fontId="1" fillId="24" borderId="7" xfId="0" applyFont="1" applyFill="1" applyBorder="1" applyAlignment="1">
      <alignment horizontal="left" vertical="center" wrapText="1"/>
    </xf>
    <xf numFmtId="0" fontId="58" fillId="24" borderId="1" xfId="0" applyFont="1" applyFill="1" applyBorder="1" applyAlignment="1">
      <alignment horizontal="left" vertical="center" wrapText="1"/>
    </xf>
    <xf numFmtId="0" fontId="58" fillId="24" borderId="3" xfId="0" applyFont="1" applyFill="1" applyBorder="1" applyAlignment="1">
      <alignment horizontal="left" vertical="center" wrapText="1"/>
    </xf>
    <xf numFmtId="0" fontId="58" fillId="24" borderId="6" xfId="0" applyFont="1" applyFill="1" applyBorder="1" applyAlignment="1">
      <alignment horizontal="left" vertical="center" wrapText="1"/>
    </xf>
    <xf numFmtId="0" fontId="58" fillId="24" borderId="8" xfId="0" applyFont="1" applyFill="1" applyBorder="1" applyAlignment="1">
      <alignment horizontal="left" vertical="center" wrapText="1"/>
    </xf>
    <xf numFmtId="0" fontId="35" fillId="9" borderId="9" xfId="0" applyFont="1" applyFill="1" applyBorder="1" applyAlignment="1">
      <alignment horizontal="center" vertical="center" wrapText="1"/>
    </xf>
    <xf numFmtId="0" fontId="35" fillId="9" borderId="10"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5" fillId="23" borderId="51" xfId="1" applyFont="1" applyFill="1" applyBorder="1" applyAlignment="1">
      <alignment horizontal="center" vertical="center" wrapText="1"/>
    </xf>
    <xf numFmtId="0" fontId="5" fillId="23" borderId="47" xfId="1" applyFont="1" applyFill="1" applyBorder="1" applyAlignment="1">
      <alignment horizontal="center" vertical="center" wrapText="1"/>
    </xf>
    <xf numFmtId="0" fontId="5" fillId="23" borderId="70" xfId="1" applyFont="1" applyFill="1" applyBorder="1" applyAlignment="1">
      <alignment horizontal="center" vertical="center" wrapText="1"/>
    </xf>
    <xf numFmtId="0" fontId="5" fillId="3" borderId="79" xfId="1" applyFont="1" applyFill="1" applyBorder="1" applyAlignment="1">
      <alignment horizontal="center" vertical="center" wrapText="1"/>
    </xf>
    <xf numFmtId="0" fontId="5" fillId="3" borderId="84" xfId="1" applyFont="1" applyFill="1" applyBorder="1" applyAlignment="1">
      <alignment horizontal="center" vertical="center" wrapText="1"/>
    </xf>
    <xf numFmtId="0" fontId="8" fillId="3" borderId="51" xfId="1" applyFont="1" applyFill="1" applyBorder="1" applyAlignment="1">
      <alignment horizontal="center" vertical="center" wrapText="1"/>
    </xf>
    <xf numFmtId="0" fontId="8" fillId="3" borderId="47" xfId="1" applyFont="1" applyFill="1" applyBorder="1" applyAlignment="1">
      <alignment horizontal="center" vertical="center" wrapText="1"/>
    </xf>
    <xf numFmtId="0" fontId="8" fillId="3" borderId="52" xfId="1" applyFont="1" applyFill="1" applyBorder="1" applyAlignment="1">
      <alignment horizontal="center" vertical="center" wrapText="1"/>
    </xf>
    <xf numFmtId="171" fontId="3" fillId="4" borderId="12"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0" fontId="8" fillId="5" borderId="53" xfId="1" applyFont="1" applyFill="1" applyBorder="1" applyAlignment="1">
      <alignment horizontal="center" vertical="center" wrapText="1"/>
    </xf>
    <xf numFmtId="0" fontId="8" fillId="5" borderId="54" xfId="1" applyFont="1" applyFill="1" applyBorder="1" applyAlignment="1">
      <alignment horizontal="center" vertical="center" wrapText="1"/>
    </xf>
    <xf numFmtId="0" fontId="8" fillId="5" borderId="19" xfId="1" applyFont="1" applyFill="1" applyBorder="1" applyAlignment="1">
      <alignment horizontal="center" vertical="center" wrapText="1"/>
    </xf>
    <xf numFmtId="0" fontId="8" fillId="5" borderId="27" xfId="1" applyFont="1" applyFill="1" applyBorder="1" applyAlignment="1">
      <alignment horizontal="center" vertical="center" wrapText="1"/>
    </xf>
    <xf numFmtId="0" fontId="8" fillId="5" borderId="69" xfId="1" applyFont="1" applyFill="1" applyBorder="1" applyAlignment="1">
      <alignment horizontal="center" vertical="center" wrapText="1"/>
    </xf>
    <xf numFmtId="0" fontId="19" fillId="0" borderId="54" xfId="0" applyFont="1" applyBorder="1" applyAlignment="1">
      <alignment horizontal="center" vertical="center"/>
    </xf>
    <xf numFmtId="0" fontId="8" fillId="5" borderId="36" xfId="1" applyFont="1" applyFill="1" applyBorder="1" applyAlignment="1">
      <alignment horizontal="center" vertical="center" wrapText="1"/>
    </xf>
    <xf numFmtId="0" fontId="8" fillId="5" borderId="34" xfId="1" applyFont="1" applyFill="1" applyBorder="1" applyAlignment="1">
      <alignment horizontal="center" vertical="center" wrapText="1"/>
    </xf>
    <xf numFmtId="0" fontId="8" fillId="5" borderId="35" xfId="1" applyFont="1" applyFill="1" applyBorder="1" applyAlignment="1">
      <alignment horizontal="center" vertical="center" wrapText="1"/>
    </xf>
    <xf numFmtId="0" fontId="8" fillId="5" borderId="49" xfId="1" applyFont="1" applyFill="1" applyBorder="1" applyAlignment="1">
      <alignment horizontal="center" vertical="center" wrapText="1"/>
    </xf>
    <xf numFmtId="0" fontId="19" fillId="0" borderId="53" xfId="0" applyFont="1" applyBorder="1"/>
    <xf numFmtId="0" fontId="3" fillId="4" borderId="85"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6"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19" fillId="16" borderId="16" xfId="0" applyFont="1" applyFill="1" applyBorder="1" applyAlignment="1">
      <alignment horizontal="center"/>
    </xf>
    <xf numFmtId="10" fontId="8" fillId="16" borderId="35" xfId="0" applyNumberFormat="1" applyFont="1" applyFill="1" applyBorder="1" applyAlignment="1">
      <alignment horizontal="center" vertical="center" wrapText="1"/>
    </xf>
    <xf numFmtId="10" fontId="8" fillId="16" borderId="0" xfId="0" applyNumberFormat="1" applyFont="1" applyFill="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56" xfId="0" applyFont="1" applyBorder="1" applyAlignment="1">
      <alignment horizontal="left" vertical="center" wrapText="1"/>
    </xf>
    <xf numFmtId="9" fontId="24" fillId="6" borderId="86" xfId="0" applyNumberFormat="1" applyFont="1" applyFill="1" applyBorder="1" applyAlignment="1">
      <alignment horizontal="center" vertical="center" wrapText="1"/>
    </xf>
    <xf numFmtId="170" fontId="22" fillId="27" borderId="38" xfId="11" applyNumberFormat="1" applyFont="1" applyFill="1" applyBorder="1" applyAlignment="1">
      <alignment horizontal="center" vertical="center" wrapText="1"/>
    </xf>
    <xf numFmtId="170" fontId="22" fillId="27" borderId="18" xfId="11" applyNumberFormat="1" applyFont="1" applyFill="1" applyBorder="1" applyAlignment="1">
      <alignment horizontal="center" vertical="center" wrapText="1"/>
    </xf>
    <xf numFmtId="0" fontId="22" fillId="7" borderId="56" xfId="1" applyFont="1" applyFill="1" applyBorder="1" applyAlignment="1">
      <alignment horizontal="center" vertical="center" wrapText="1"/>
    </xf>
    <xf numFmtId="17" fontId="22" fillId="2" borderId="58" xfId="0" applyNumberFormat="1" applyFont="1" applyFill="1" applyBorder="1" applyAlignment="1">
      <alignment horizontal="center" vertical="center" wrapText="1"/>
    </xf>
    <xf numFmtId="9" fontId="25" fillId="0" borderId="55" xfId="0" applyNumberFormat="1" applyFont="1" applyBorder="1" applyAlignment="1">
      <alignment horizontal="center" vertical="center"/>
    </xf>
    <xf numFmtId="9" fontId="25" fillId="0" borderId="56" xfId="0" applyNumberFormat="1" applyFont="1" applyBorder="1" applyAlignment="1">
      <alignment horizontal="center" vertical="center"/>
    </xf>
    <xf numFmtId="9" fontId="25" fillId="0" borderId="57" xfId="0" applyNumberFormat="1" applyFont="1" applyBorder="1" applyAlignment="1">
      <alignment horizontal="center" vertical="center"/>
    </xf>
    <xf numFmtId="0" fontId="14" fillId="0" borderId="75"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58" xfId="0" applyFont="1" applyBorder="1" applyAlignment="1">
      <alignment horizontal="center" vertical="center" wrapText="1"/>
    </xf>
    <xf numFmtId="0" fontId="22" fillId="2" borderId="56" xfId="1" applyFont="1" applyFill="1" applyBorder="1" applyAlignment="1">
      <alignment horizontal="center" vertical="center" wrapText="1"/>
    </xf>
    <xf numFmtId="9" fontId="22" fillId="26" borderId="55" xfId="1" applyNumberFormat="1" applyFont="1" applyFill="1" applyBorder="1" applyAlignment="1">
      <alignment horizontal="center" vertical="center" wrapText="1"/>
    </xf>
    <xf numFmtId="9" fontId="22" fillId="26" borderId="56" xfId="1" applyNumberFormat="1" applyFont="1" applyFill="1" applyBorder="1" applyAlignment="1">
      <alignment horizontal="center" vertical="center" wrapText="1"/>
    </xf>
    <xf numFmtId="9" fontId="22" fillId="26" borderId="57" xfId="1" applyNumberFormat="1" applyFont="1" applyFill="1" applyBorder="1" applyAlignment="1">
      <alignment horizontal="center" vertical="center" wrapText="1"/>
    </xf>
    <xf numFmtId="0" fontId="22" fillId="7" borderId="59" xfId="0" applyFont="1" applyFill="1" applyBorder="1" applyAlignment="1">
      <alignment horizontal="center" vertical="center" wrapText="1"/>
    </xf>
    <xf numFmtId="0" fontId="22" fillId="2" borderId="56"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170" fontId="22" fillId="27" borderId="36" xfId="11" applyNumberFormat="1" applyFont="1" applyFill="1" applyBorder="1" applyAlignment="1">
      <alignment horizontal="center" vertical="center" wrapText="1"/>
    </xf>
    <xf numFmtId="171" fontId="22" fillId="7" borderId="17" xfId="10" applyNumberFormat="1" applyFont="1" applyFill="1" applyBorder="1" applyAlignment="1">
      <alignment horizontal="right" vertical="center" wrapText="1"/>
    </xf>
    <xf numFmtId="171" fontId="22" fillId="7" borderId="12" xfId="10" applyNumberFormat="1" applyFont="1" applyFill="1" applyBorder="1" applyAlignment="1">
      <alignment horizontal="right" vertical="center" wrapText="1"/>
    </xf>
    <xf numFmtId="171" fontId="22" fillId="7" borderId="56" xfId="10" applyNumberFormat="1" applyFont="1" applyFill="1" applyBorder="1" applyAlignment="1">
      <alignment horizontal="right" vertical="center" wrapText="1"/>
    </xf>
    <xf numFmtId="170" fontId="22" fillId="27" borderId="47" xfId="11" applyNumberFormat="1" applyFont="1" applyFill="1" applyBorder="1" applyAlignment="1">
      <alignment horizontal="center" vertical="center" wrapText="1"/>
    </xf>
    <xf numFmtId="170" fontId="22" fillId="27" borderId="56" xfId="11" applyNumberFormat="1" applyFont="1" applyFill="1" applyBorder="1" applyAlignment="1">
      <alignment horizontal="center" vertical="center" wrapText="1"/>
    </xf>
    <xf numFmtId="171" fontId="22" fillId="7" borderId="47" xfId="11" applyNumberFormat="1" applyFont="1" applyFill="1" applyBorder="1" applyAlignment="1">
      <alignment horizontal="right" vertical="center" wrapText="1"/>
    </xf>
    <xf numFmtId="171" fontId="22" fillId="7" borderId="56" xfId="11" applyNumberFormat="1" applyFont="1" applyFill="1" applyBorder="1" applyAlignment="1">
      <alignment horizontal="right" vertical="center" wrapText="1"/>
    </xf>
    <xf numFmtId="9" fontId="22" fillId="26" borderId="85" xfId="1" applyNumberFormat="1" applyFont="1" applyFill="1" applyBorder="1" applyAlignment="1">
      <alignment horizontal="center" vertical="center" wrapText="1"/>
    </xf>
    <xf numFmtId="9" fontId="22" fillId="26" borderId="81" xfId="1" applyNumberFormat="1" applyFont="1" applyFill="1" applyBorder="1" applyAlignment="1">
      <alignment horizontal="center" vertical="center" wrapText="1"/>
    </xf>
    <xf numFmtId="9" fontId="22" fillId="26" borderId="71" xfId="1" applyNumberFormat="1" applyFont="1" applyFill="1" applyBorder="1" applyAlignment="1">
      <alignment horizontal="center" vertical="center" wrapText="1"/>
    </xf>
    <xf numFmtId="9" fontId="24" fillId="6" borderId="24" xfId="0" applyNumberFormat="1" applyFont="1" applyFill="1" applyBorder="1" applyAlignment="1">
      <alignment horizontal="center" vertical="center" wrapText="1"/>
    </xf>
    <xf numFmtId="9" fontId="24" fillId="6" borderId="28" xfId="0" applyNumberFormat="1" applyFont="1" applyFill="1" applyBorder="1" applyAlignment="1">
      <alignment horizontal="center" vertical="center" wrapText="1"/>
    </xf>
    <xf numFmtId="9" fontId="24" fillId="6" borderId="26" xfId="0" applyNumberFormat="1"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9"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49" xfId="0" applyFont="1" applyBorder="1" applyAlignment="1">
      <alignment horizontal="center" vertical="center" wrapText="1"/>
    </xf>
    <xf numFmtId="0" fontId="22" fillId="0" borderId="29" xfId="1" applyFont="1" applyBorder="1" applyAlignment="1">
      <alignment horizontal="center" vertical="center" wrapText="1"/>
    </xf>
    <xf numFmtId="0" fontId="22" fillId="0" borderId="27" xfId="1" applyFont="1" applyBorder="1" applyAlignment="1">
      <alignment horizontal="center" vertical="center" wrapText="1"/>
    </xf>
    <xf numFmtId="171" fontId="22" fillId="7" borderId="38" xfId="11" applyNumberFormat="1" applyFont="1" applyFill="1" applyBorder="1" applyAlignment="1">
      <alignment horizontal="center" vertical="center" wrapText="1"/>
    </xf>
    <xf numFmtId="171" fontId="22" fillId="7" borderId="18" xfId="11" applyNumberFormat="1" applyFont="1" applyFill="1" applyBorder="1" applyAlignment="1">
      <alignment horizontal="center" vertical="center" wrapText="1"/>
    </xf>
    <xf numFmtId="171" fontId="22" fillId="7" borderId="36" xfId="11" applyNumberFormat="1" applyFont="1" applyFill="1" applyBorder="1" applyAlignment="1">
      <alignment horizontal="center" vertical="center" wrapText="1"/>
    </xf>
    <xf numFmtId="170" fontId="22" fillId="27" borderId="12" xfId="11" applyNumberFormat="1" applyFont="1" applyFill="1" applyBorder="1" applyAlignment="1">
      <alignment horizontal="center" vertical="center" wrapText="1"/>
    </xf>
    <xf numFmtId="171" fontId="22" fillId="7" borderId="12" xfId="11" applyNumberFormat="1" applyFont="1" applyFill="1" applyBorder="1" applyAlignment="1">
      <alignment horizontal="right" vertical="center" wrapText="1"/>
    </xf>
    <xf numFmtId="0" fontId="22" fillId="2" borderId="73" xfId="0" applyFont="1" applyFill="1" applyBorder="1" applyAlignment="1">
      <alignment horizontal="center" vertical="center" wrapText="1"/>
    </xf>
    <xf numFmtId="0" fontId="22" fillId="2" borderId="35" xfId="0" applyFont="1" applyFill="1" applyBorder="1" applyAlignment="1">
      <alignment horizontal="center" vertical="center" wrapText="1"/>
    </xf>
    <xf numFmtId="170" fontId="22" fillId="27" borderId="17" xfId="11" applyNumberFormat="1" applyFont="1" applyFill="1" applyBorder="1" applyAlignment="1">
      <alignment horizontal="center" vertical="center" wrapText="1"/>
    </xf>
    <xf numFmtId="171" fontId="22" fillId="7" borderId="17" xfId="11" applyNumberFormat="1" applyFont="1" applyFill="1" applyBorder="1" applyAlignment="1">
      <alignment horizontal="right" vertical="center" wrapText="1"/>
    </xf>
    <xf numFmtId="9" fontId="24" fillId="8" borderId="65" xfId="0" applyNumberFormat="1" applyFont="1" applyFill="1" applyBorder="1" applyAlignment="1">
      <alignment horizontal="center" vertical="center" wrapText="1"/>
    </xf>
    <xf numFmtId="9" fontId="24" fillId="8" borderId="66" xfId="0" applyNumberFormat="1" applyFont="1" applyFill="1" applyBorder="1" applyAlignment="1">
      <alignment horizontal="center" vertical="center" wrapText="1"/>
    </xf>
    <xf numFmtId="9" fontId="24" fillId="8" borderId="86" xfId="0" applyNumberFormat="1" applyFont="1" applyFill="1" applyBorder="1" applyAlignment="1">
      <alignment horizontal="center" vertical="center" wrapText="1"/>
    </xf>
    <xf numFmtId="0" fontId="22" fillId="0" borderId="73"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63"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67" xfId="1" applyFont="1" applyBorder="1" applyAlignment="1">
      <alignment horizontal="center" vertical="center" wrapText="1"/>
    </xf>
    <xf numFmtId="1" fontId="22" fillId="0" borderId="38" xfId="1" applyNumberFormat="1" applyFont="1" applyBorder="1" applyAlignment="1">
      <alignment horizontal="center" vertical="center" wrapText="1"/>
    </xf>
    <xf numFmtId="1" fontId="22" fillId="0" borderId="18" xfId="1" applyNumberFormat="1" applyFont="1" applyBorder="1" applyAlignment="1">
      <alignment horizontal="center" vertical="center" wrapText="1"/>
    </xf>
    <xf numFmtId="1" fontId="22" fillId="0" borderId="36" xfId="1" applyNumberFormat="1" applyFont="1" applyBorder="1" applyAlignment="1">
      <alignment horizontal="center" vertical="center" wrapText="1"/>
    </xf>
    <xf numFmtId="9" fontId="24" fillId="8" borderId="24" xfId="0" applyNumberFormat="1" applyFont="1" applyFill="1" applyBorder="1" applyAlignment="1">
      <alignment horizontal="center" vertical="center" wrapText="1"/>
    </xf>
    <xf numFmtId="9" fontId="24" fillId="8" borderId="26" xfId="0" applyNumberFormat="1" applyFont="1" applyFill="1" applyBorder="1" applyAlignment="1">
      <alignment horizontal="center" vertical="center" wrapText="1"/>
    </xf>
    <xf numFmtId="0" fontId="22" fillId="0" borderId="46" xfId="1" applyFont="1" applyBorder="1" applyAlignment="1">
      <alignment horizontal="center" vertical="center" wrapText="1"/>
    </xf>
    <xf numFmtId="1" fontId="22" fillId="0" borderId="47" xfId="1" applyNumberFormat="1" applyFont="1" applyBorder="1" applyAlignment="1">
      <alignment horizontal="center" vertical="center" wrapText="1"/>
    </xf>
    <xf numFmtId="1" fontId="22" fillId="0" borderId="56" xfId="1" applyNumberFormat="1" applyFont="1" applyBorder="1" applyAlignment="1">
      <alignment horizontal="center" vertical="center" wrapText="1"/>
    </xf>
    <xf numFmtId="17" fontId="22" fillId="0" borderId="64" xfId="0" applyNumberFormat="1" applyFont="1" applyBorder="1" applyAlignment="1">
      <alignment horizontal="center" vertical="center" wrapText="1"/>
    </xf>
    <xf numFmtId="17" fontId="22" fillId="0" borderId="82" xfId="0" applyNumberFormat="1" applyFont="1" applyBorder="1" applyAlignment="1">
      <alignment horizontal="center" vertical="center" wrapText="1"/>
    </xf>
    <xf numFmtId="17" fontId="22" fillId="0" borderId="68" xfId="0" applyNumberFormat="1" applyFont="1" applyBorder="1" applyAlignment="1">
      <alignment horizontal="center" vertical="center" wrapText="1"/>
    </xf>
    <xf numFmtId="9" fontId="24" fillId="8" borderId="28" xfId="0" applyNumberFormat="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15" xfId="1" applyFont="1" applyBorder="1" applyAlignment="1">
      <alignment horizontal="center" vertical="center" wrapText="1"/>
    </xf>
    <xf numFmtId="1" fontId="22" fillId="0" borderId="17" xfId="1" applyNumberFormat="1" applyFont="1" applyBorder="1" applyAlignment="1">
      <alignment horizontal="center" vertical="center" wrapText="1"/>
    </xf>
    <xf numFmtId="1" fontId="22" fillId="0" borderId="12" xfId="1" applyNumberFormat="1" applyFont="1" applyBorder="1" applyAlignment="1">
      <alignment horizontal="center" vertical="center" wrapText="1"/>
    </xf>
    <xf numFmtId="1" fontId="22" fillId="0" borderId="16" xfId="1" applyNumberFormat="1" applyFont="1" applyBorder="1" applyAlignment="1">
      <alignment horizontal="center" vertical="center" wrapText="1"/>
    </xf>
    <xf numFmtId="171" fontId="22" fillId="0" borderId="38" xfId="11" applyNumberFormat="1" applyFont="1" applyFill="1" applyBorder="1" applyAlignment="1">
      <alignment horizontal="center" vertical="center" wrapText="1"/>
    </xf>
    <xf numFmtId="171" fontId="22" fillId="0" borderId="18" xfId="11" applyNumberFormat="1" applyFont="1" applyFill="1" applyBorder="1" applyAlignment="1">
      <alignment horizontal="center" vertical="center" wrapText="1"/>
    </xf>
    <xf numFmtId="171" fontId="22" fillId="0" borderId="36" xfId="11" applyNumberFormat="1" applyFont="1" applyFill="1" applyBorder="1" applyAlignment="1">
      <alignment horizontal="center" vertical="center" wrapText="1"/>
    </xf>
    <xf numFmtId="17" fontId="22" fillId="0" borderId="38" xfId="0" applyNumberFormat="1" applyFont="1" applyBorder="1" applyAlignment="1">
      <alignment horizontal="center" vertical="center" wrapText="1"/>
    </xf>
    <xf numFmtId="17" fontId="22" fillId="0" borderId="18" xfId="0" applyNumberFormat="1" applyFont="1" applyBorder="1" applyAlignment="1">
      <alignment horizontal="center" vertical="center" wrapText="1"/>
    </xf>
    <xf numFmtId="17" fontId="22" fillId="0" borderId="36" xfId="0" applyNumberFormat="1" applyFont="1" applyBorder="1" applyAlignment="1">
      <alignment horizontal="center" vertical="center" wrapText="1"/>
    </xf>
    <xf numFmtId="17" fontId="22" fillId="0" borderId="70" xfId="0" applyNumberFormat="1" applyFont="1" applyBorder="1" applyAlignment="1">
      <alignment horizontal="center" vertical="center" wrapText="1"/>
    </xf>
    <xf numFmtId="17" fontId="22" fillId="0" borderId="58" xfId="0" applyNumberFormat="1" applyFont="1" applyBorder="1" applyAlignment="1">
      <alignment horizontal="center" vertical="center" wrapText="1"/>
    </xf>
    <xf numFmtId="171" fontId="22" fillId="0" borderId="47" xfId="11" applyNumberFormat="1" applyFont="1" applyFill="1" applyBorder="1" applyAlignment="1">
      <alignment horizontal="right" vertical="center" wrapText="1"/>
    </xf>
    <xf numFmtId="171" fontId="22" fillId="0" borderId="56" xfId="11" applyNumberFormat="1" applyFont="1" applyFill="1" applyBorder="1" applyAlignment="1">
      <alignment horizontal="right" vertical="center" wrapText="1"/>
    </xf>
    <xf numFmtId="17" fontId="22" fillId="0" borderId="47" xfId="0" applyNumberFormat="1" applyFont="1" applyBorder="1" applyAlignment="1">
      <alignment horizontal="center" vertical="center" wrapText="1"/>
    </xf>
    <xf numFmtId="17" fontId="22" fillId="0" borderId="56" xfId="0" applyNumberFormat="1" applyFont="1" applyBorder="1" applyAlignment="1">
      <alignment horizontal="center" vertical="center" wrapText="1"/>
    </xf>
    <xf numFmtId="170" fontId="22" fillId="27" borderId="16" xfId="11" applyNumberFormat="1" applyFont="1" applyFill="1" applyBorder="1" applyAlignment="1">
      <alignment horizontal="center" vertical="center" wrapText="1"/>
    </xf>
    <xf numFmtId="171" fontId="22" fillId="0" borderId="17" xfId="11" applyNumberFormat="1" applyFont="1" applyFill="1" applyBorder="1" applyAlignment="1">
      <alignment horizontal="right" vertical="center" wrapText="1"/>
    </xf>
    <xf numFmtId="171" fontId="22" fillId="0" borderId="12" xfId="11" applyNumberFormat="1" applyFont="1" applyFill="1" applyBorder="1" applyAlignment="1">
      <alignment horizontal="right" vertical="center" wrapText="1"/>
    </xf>
    <xf numFmtId="171" fontId="22" fillId="0" borderId="16" xfId="11" applyNumberFormat="1" applyFont="1" applyFill="1" applyBorder="1" applyAlignment="1">
      <alignment horizontal="right" vertical="center" wrapText="1"/>
    </xf>
    <xf numFmtId="17" fontId="22" fillId="0" borderId="17" xfId="0" applyNumberFormat="1" applyFont="1" applyBorder="1" applyAlignment="1">
      <alignment horizontal="center" vertical="center" wrapText="1"/>
    </xf>
    <xf numFmtId="17" fontId="22" fillId="0" borderId="12" xfId="0" applyNumberFormat="1" applyFont="1" applyBorder="1" applyAlignment="1">
      <alignment horizontal="center" vertical="center" wrapText="1"/>
    </xf>
    <xf numFmtId="17" fontId="22" fillId="0" borderId="16" xfId="0" applyNumberFormat="1" applyFont="1" applyBorder="1" applyAlignment="1">
      <alignment horizontal="center" vertical="center" wrapText="1"/>
    </xf>
    <xf numFmtId="17" fontId="22" fillId="0" borderId="20" xfId="0" applyNumberFormat="1" applyFont="1" applyBorder="1" applyAlignment="1">
      <alignment horizontal="center" vertical="center" wrapText="1"/>
    </xf>
    <xf numFmtId="17" fontId="22" fillId="0" borderId="13" xfId="0" applyNumberFormat="1" applyFont="1" applyBorder="1" applyAlignment="1">
      <alignment horizontal="center" vertical="center" wrapText="1"/>
    </xf>
    <xf numFmtId="17" fontId="22" fillId="0" borderId="34" xfId="0" applyNumberFormat="1" applyFont="1" applyBorder="1" applyAlignment="1">
      <alignment horizontal="center" vertical="center" wrapText="1"/>
    </xf>
    <xf numFmtId="9" fontId="22" fillId="26" borderId="76" xfId="1" applyNumberFormat="1" applyFont="1" applyFill="1" applyBorder="1" applyAlignment="1">
      <alignment horizontal="center" vertical="center" wrapText="1"/>
    </xf>
    <xf numFmtId="9" fontId="22" fillId="26" borderId="31" xfId="1" applyNumberFormat="1" applyFont="1" applyFill="1" applyBorder="1" applyAlignment="1">
      <alignment horizontal="center" vertical="center" wrapText="1"/>
    </xf>
    <xf numFmtId="9" fontId="22" fillId="26" borderId="83" xfId="1" applyNumberFormat="1" applyFont="1" applyFill="1" applyBorder="1" applyAlignment="1">
      <alignment horizontal="center" vertical="center" wrapText="1"/>
    </xf>
    <xf numFmtId="0" fontId="51" fillId="24" borderId="51" xfId="0" applyFont="1" applyFill="1" applyBorder="1" applyAlignment="1">
      <alignment horizontal="center" vertical="center" wrapText="1"/>
    </xf>
    <xf numFmtId="0" fontId="51" fillId="24" borderId="47" xfId="0" applyFont="1" applyFill="1" applyBorder="1" applyAlignment="1">
      <alignment horizontal="center" vertical="center" wrapText="1"/>
    </xf>
    <xf numFmtId="0" fontId="51" fillId="24" borderId="53" xfId="0" applyFont="1" applyFill="1" applyBorder="1" applyAlignment="1">
      <alignment horizontal="center" vertical="center" wrapText="1"/>
    </xf>
    <xf numFmtId="0" fontId="51" fillId="24" borderId="12"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8" fillId="24" borderId="76" xfId="0" applyFont="1" applyFill="1" applyBorder="1" applyAlignment="1">
      <alignment horizontal="left" vertical="center"/>
    </xf>
    <xf numFmtId="0" fontId="28" fillId="24" borderId="31" xfId="0" applyFont="1" applyFill="1" applyBorder="1" applyAlignment="1">
      <alignment horizontal="left" vertical="center"/>
    </xf>
    <xf numFmtId="0" fontId="28" fillId="24" borderId="83" xfId="0" applyFont="1" applyFill="1" applyBorder="1" applyAlignment="1">
      <alignment horizontal="left" vertical="center"/>
    </xf>
    <xf numFmtId="0" fontId="28" fillId="24" borderId="6" xfId="0" applyFont="1" applyFill="1" applyBorder="1" applyAlignment="1">
      <alignment horizontal="left" vertical="center"/>
    </xf>
    <xf numFmtId="0" fontId="28" fillId="24" borderId="8" xfId="0" applyFont="1" applyFill="1" applyBorder="1" applyAlignment="1">
      <alignment horizontal="left" vertical="center"/>
    </xf>
    <xf numFmtId="0" fontId="28" fillId="24" borderId="7" xfId="0" applyFont="1" applyFill="1" applyBorder="1" applyAlignment="1">
      <alignment horizontal="left" vertical="center"/>
    </xf>
    <xf numFmtId="0" fontId="28" fillId="24" borderId="2" xfId="0" applyFont="1" applyFill="1" applyBorder="1" applyAlignment="1">
      <alignment horizontal="left" vertical="center" wrapText="1"/>
    </xf>
    <xf numFmtId="0" fontId="28" fillId="24" borderId="7" xfId="0" applyFont="1" applyFill="1" applyBorder="1" applyAlignment="1">
      <alignment horizontal="left" vertical="center" wrapText="1"/>
    </xf>
    <xf numFmtId="0" fontId="2" fillId="24" borderId="1" xfId="0" applyFont="1" applyFill="1" applyBorder="1" applyAlignment="1">
      <alignment horizontal="left" vertical="center"/>
    </xf>
    <xf numFmtId="0" fontId="2" fillId="24" borderId="3" xfId="0" applyFont="1" applyFill="1" applyBorder="1" applyAlignment="1">
      <alignment horizontal="left" vertical="center"/>
    </xf>
    <xf numFmtId="0" fontId="2" fillId="24" borderId="6" xfId="0" applyFont="1" applyFill="1" applyBorder="1" applyAlignment="1">
      <alignment horizontal="left" vertical="center"/>
    </xf>
    <xf numFmtId="0" fontId="2" fillId="24" borderId="8" xfId="0" applyFont="1" applyFill="1" applyBorder="1" applyAlignment="1">
      <alignment horizontal="lef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3" fillId="4" borderId="12" xfId="0" applyFont="1" applyFill="1" applyBorder="1" applyAlignment="1">
      <alignment horizontal="left" vertical="center" wrapText="1"/>
    </xf>
    <xf numFmtId="0" fontId="0" fillId="0" borderId="12" xfId="0" applyBorder="1" applyAlignment="1">
      <alignment vertical="center"/>
    </xf>
    <xf numFmtId="10" fontId="10" fillId="20" borderId="34" xfId="0" applyNumberFormat="1" applyFont="1" applyFill="1" applyBorder="1" applyAlignment="1">
      <alignment horizontal="center" vertical="center" wrapText="1"/>
    </xf>
    <xf numFmtId="10" fontId="10" fillId="20" borderId="31" xfId="0" applyNumberFormat="1" applyFont="1" applyFill="1" applyBorder="1" applyAlignment="1">
      <alignment horizontal="center" vertical="center" wrapText="1"/>
    </xf>
    <xf numFmtId="0" fontId="0" fillId="0" borderId="12" xfId="0" applyBorder="1" applyAlignment="1">
      <alignment horizontal="center" vertical="center"/>
    </xf>
    <xf numFmtId="0" fontId="22" fillId="7" borderId="73" xfId="0" applyFont="1" applyFill="1" applyBorder="1" applyAlignment="1">
      <alignment horizontal="center" vertical="center" wrapText="1"/>
    </xf>
    <xf numFmtId="0" fontId="22" fillId="7" borderId="35" xfId="0" applyFont="1" applyFill="1" applyBorder="1" applyAlignment="1">
      <alignment horizontal="center" vertical="center" wrapText="1"/>
    </xf>
    <xf numFmtId="0" fontId="22" fillId="7" borderId="49" xfId="0" applyFont="1" applyFill="1" applyBorder="1" applyAlignment="1">
      <alignment horizontal="center" vertical="center" wrapText="1"/>
    </xf>
    <xf numFmtId="0" fontId="22" fillId="7" borderId="69" xfId="0" applyFont="1" applyFill="1" applyBorder="1" applyAlignment="1">
      <alignment horizontal="center" vertical="center" wrapText="1"/>
    </xf>
    <xf numFmtId="9" fontId="24" fillId="6" borderId="16" xfId="0" applyNumberFormat="1" applyFont="1" applyFill="1" applyBorder="1" applyAlignment="1">
      <alignment horizontal="center" vertical="center" wrapText="1"/>
    </xf>
    <xf numFmtId="9" fontId="24" fillId="6" borderId="18" xfId="0" applyNumberFormat="1" applyFont="1" applyFill="1" applyBorder="1" applyAlignment="1">
      <alignment horizontal="center" vertical="center" wrapText="1"/>
    </xf>
    <xf numFmtId="9" fontId="24" fillId="6" borderId="17" xfId="0" applyNumberFormat="1" applyFont="1" applyFill="1" applyBorder="1" applyAlignment="1">
      <alignment horizontal="center" vertical="center" wrapText="1"/>
    </xf>
    <xf numFmtId="0" fontId="22" fillId="2" borderId="38" xfId="0" applyFont="1" applyFill="1" applyBorder="1" applyAlignment="1">
      <alignment horizontal="left" vertical="center" wrapText="1"/>
    </xf>
    <xf numFmtId="0" fontId="22" fillId="2" borderId="18" xfId="0" applyFont="1" applyFill="1" applyBorder="1" applyAlignment="1">
      <alignment horizontal="left" vertical="center" wrapText="1"/>
    </xf>
    <xf numFmtId="0" fontId="22" fillId="2" borderId="17" xfId="0" applyFont="1" applyFill="1" applyBorder="1" applyAlignment="1">
      <alignment horizontal="left" vertical="center" wrapText="1"/>
    </xf>
    <xf numFmtId="9" fontId="24" fillId="6" borderId="38" xfId="0" applyNumberFormat="1" applyFont="1" applyFill="1" applyBorder="1" applyAlignment="1">
      <alignment horizontal="center" vertical="center" wrapText="1"/>
    </xf>
    <xf numFmtId="0" fontId="22" fillId="7" borderId="38" xfId="0" applyFont="1" applyFill="1" applyBorder="1" applyAlignment="1">
      <alignment horizontal="left" vertical="center" wrapText="1"/>
    </xf>
    <xf numFmtId="0" fontId="22" fillId="7" borderId="18" xfId="0" applyFont="1" applyFill="1" applyBorder="1" applyAlignment="1">
      <alignment horizontal="left" vertical="center" wrapText="1"/>
    </xf>
    <xf numFmtId="0" fontId="22" fillId="7" borderId="17" xfId="0" applyFont="1" applyFill="1" applyBorder="1" applyAlignment="1">
      <alignment horizontal="left" vertical="center" wrapText="1"/>
    </xf>
    <xf numFmtId="0" fontId="26" fillId="22" borderId="62" xfId="0" applyFont="1" applyFill="1" applyBorder="1" applyAlignment="1">
      <alignment horizontal="center" vertical="center"/>
    </xf>
    <xf numFmtId="0" fontId="26" fillId="22" borderId="82" xfId="0" applyFont="1" applyFill="1" applyBorder="1" applyAlignment="1">
      <alignment horizontal="center" vertical="center"/>
    </xf>
    <xf numFmtId="0" fontId="26" fillId="22" borderId="74" xfId="0" applyFont="1" applyFill="1" applyBorder="1" applyAlignment="1">
      <alignment horizontal="center" vertical="center"/>
    </xf>
    <xf numFmtId="0" fontId="22" fillId="7" borderId="16" xfId="0" applyFont="1" applyFill="1" applyBorder="1" applyAlignment="1">
      <alignment horizontal="left" vertical="center" wrapText="1"/>
    </xf>
    <xf numFmtId="0" fontId="22" fillId="2" borderId="16" xfId="0" applyFont="1" applyFill="1" applyBorder="1" applyAlignment="1">
      <alignment horizontal="left" vertical="center" wrapText="1"/>
    </xf>
    <xf numFmtId="0" fontId="26" fillId="22" borderId="30" xfId="0" applyFont="1" applyFill="1" applyBorder="1" applyAlignment="1">
      <alignment horizontal="center" vertical="center"/>
    </xf>
    <xf numFmtId="0" fontId="26" fillId="22" borderId="33" xfId="0" applyFont="1" applyFill="1" applyBorder="1" applyAlignment="1">
      <alignment horizontal="center" vertical="center"/>
    </xf>
    <xf numFmtId="0" fontId="26" fillId="22" borderId="16" xfId="0" applyFont="1" applyFill="1" applyBorder="1" applyAlignment="1">
      <alignment horizontal="center" vertical="center"/>
    </xf>
    <xf numFmtId="0" fontId="26" fillId="22" borderId="17" xfId="0" applyFont="1" applyFill="1" applyBorder="1" applyAlignment="1">
      <alignment horizontal="center" vertical="center"/>
    </xf>
    <xf numFmtId="0" fontId="26" fillId="22" borderId="32" xfId="0" applyFont="1" applyFill="1" applyBorder="1" applyAlignment="1">
      <alignment horizontal="center" vertical="center"/>
    </xf>
    <xf numFmtId="0" fontId="26" fillId="22" borderId="18" xfId="0" applyFont="1" applyFill="1" applyBorder="1" applyAlignment="1">
      <alignment horizontal="center" vertical="center"/>
    </xf>
    <xf numFmtId="9" fontId="11" fillId="0" borderId="16" xfId="0" applyNumberFormat="1" applyFont="1" applyBorder="1" applyAlignment="1">
      <alignment horizontal="center" vertical="center" wrapText="1"/>
    </xf>
    <xf numFmtId="9" fontId="11" fillId="0" borderId="18" xfId="0" applyNumberFormat="1" applyFont="1" applyBorder="1" applyAlignment="1">
      <alignment horizontal="center" vertical="center" wrapText="1"/>
    </xf>
    <xf numFmtId="9" fontId="11" fillId="0" borderId="16" xfId="0" applyNumberFormat="1" applyFont="1" applyBorder="1" applyAlignment="1">
      <alignment horizontal="left" vertical="center" wrapText="1"/>
    </xf>
    <xf numFmtId="9" fontId="11" fillId="0" borderId="18" xfId="0" applyNumberFormat="1" applyFont="1" applyBorder="1" applyAlignment="1">
      <alignment horizontal="left" vertical="center" wrapText="1"/>
    </xf>
    <xf numFmtId="9" fontId="11" fillId="7" borderId="16" xfId="0" applyNumberFormat="1" applyFont="1" applyFill="1" applyBorder="1" applyAlignment="1">
      <alignment horizontal="left" vertical="center" wrapText="1"/>
    </xf>
    <xf numFmtId="9" fontId="11" fillId="7" borderId="17" xfId="0" applyNumberFormat="1" applyFont="1" applyFill="1" applyBorder="1" applyAlignment="1">
      <alignment horizontal="left" vertical="center" wrapText="1"/>
    </xf>
    <xf numFmtId="9" fontId="26" fillId="19" borderId="63" xfId="0" applyNumberFormat="1" applyFont="1" applyFill="1" applyBorder="1" applyAlignment="1">
      <alignment horizontal="center" vertical="center" wrapText="1"/>
    </xf>
    <xf numFmtId="9" fontId="26" fillId="19" borderId="67" xfId="0" applyNumberFormat="1" applyFont="1" applyFill="1" applyBorder="1" applyAlignment="1">
      <alignment horizontal="center" vertical="center" wrapText="1"/>
    </xf>
    <xf numFmtId="9" fontId="11" fillId="7" borderId="18" xfId="0" applyNumberFormat="1" applyFont="1" applyFill="1" applyBorder="1" applyAlignment="1">
      <alignment horizontal="left" vertical="center" wrapText="1"/>
    </xf>
    <xf numFmtId="9" fontId="26" fillId="19" borderId="38" xfId="0" applyNumberFormat="1" applyFont="1" applyFill="1" applyBorder="1" applyAlignment="1">
      <alignment horizontal="center" vertical="center" wrapText="1"/>
    </xf>
    <xf numFmtId="9" fontId="26" fillId="19" borderId="36" xfId="0" applyNumberFormat="1" applyFont="1" applyFill="1" applyBorder="1" applyAlignment="1">
      <alignment horizontal="center" vertical="center" wrapText="1"/>
    </xf>
    <xf numFmtId="9" fontId="22" fillId="0" borderId="12" xfId="0" applyNumberFormat="1" applyFont="1" applyBorder="1" applyAlignment="1">
      <alignment horizontal="center" vertical="center" wrapText="1"/>
    </xf>
    <xf numFmtId="9" fontId="14" fillId="0" borderId="16" xfId="9" applyFont="1" applyFill="1" applyBorder="1" applyAlignment="1">
      <alignment horizontal="center" vertical="center"/>
    </xf>
    <xf numFmtId="9" fontId="14" fillId="0" borderId="17" xfId="9" applyFont="1" applyFill="1" applyBorder="1" applyAlignment="1">
      <alignment horizontal="center" vertical="center"/>
    </xf>
    <xf numFmtId="9" fontId="14" fillId="0" borderId="12" xfId="0" applyNumberFormat="1" applyFont="1" applyBorder="1" applyAlignment="1">
      <alignment horizontal="center" vertical="center"/>
    </xf>
    <xf numFmtId="9" fontId="24" fillId="6" borderId="36" xfId="0" applyNumberFormat="1" applyFont="1" applyFill="1" applyBorder="1" applyAlignment="1">
      <alignment horizontal="center" vertical="center" wrapText="1"/>
    </xf>
    <xf numFmtId="0" fontId="22" fillId="7" borderId="36"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6" fillId="22" borderId="67" xfId="0" applyFont="1" applyFill="1" applyBorder="1" applyAlignment="1">
      <alignment horizontal="center" vertical="center"/>
    </xf>
    <xf numFmtId="0" fontId="26" fillId="22" borderId="36" xfId="0" applyFont="1" applyFill="1" applyBorder="1" applyAlignment="1">
      <alignment horizontal="center" vertical="center"/>
    </xf>
    <xf numFmtId="0" fontId="26" fillId="22" borderId="68" xfId="0" applyFont="1" applyFill="1" applyBorder="1" applyAlignment="1">
      <alignment horizontal="center" vertical="center"/>
    </xf>
    <xf numFmtId="0" fontId="22" fillId="2" borderId="12" xfId="0" applyFont="1" applyFill="1" applyBorder="1" applyAlignment="1">
      <alignment horizontal="left" vertical="center" wrapText="1"/>
    </xf>
    <xf numFmtId="0" fontId="22" fillId="2" borderId="56" xfId="0" applyFont="1" applyFill="1" applyBorder="1" applyAlignment="1">
      <alignment horizontal="left" vertical="center" wrapText="1"/>
    </xf>
    <xf numFmtId="0" fontId="19" fillId="20" borderId="0" xfId="0" applyFont="1" applyFill="1" applyAlignment="1">
      <alignment horizontal="center"/>
    </xf>
    <xf numFmtId="0" fontId="48" fillId="25" borderId="39" xfId="0" applyFont="1" applyFill="1" applyBorder="1" applyAlignment="1">
      <alignment horizontal="left" vertical="top" wrapText="1"/>
    </xf>
    <xf numFmtId="0" fontId="53" fillId="24" borderId="40" xfId="0" applyFont="1" applyFill="1" applyBorder="1"/>
    <xf numFmtId="0" fontId="53" fillId="24" borderId="41" xfId="0" applyFont="1" applyFill="1" applyBorder="1"/>
    <xf numFmtId="0" fontId="53" fillId="24" borderId="43" xfId="0" applyFont="1" applyFill="1" applyBorder="1"/>
    <xf numFmtId="0" fontId="53" fillId="24" borderId="44" xfId="0" applyFont="1" applyFill="1" applyBorder="1"/>
    <xf numFmtId="0" fontId="53" fillId="24" borderId="45" xfId="0" applyFont="1" applyFill="1" applyBorder="1"/>
    <xf numFmtId="0" fontId="48" fillId="25" borderId="42" xfId="0" applyFont="1" applyFill="1" applyBorder="1" applyAlignment="1">
      <alignment horizontal="left" vertical="center" wrapText="1"/>
    </xf>
    <xf numFmtId="0" fontId="54" fillId="24" borderId="0" xfId="0" applyFont="1" applyFill="1" applyAlignment="1">
      <alignment horizontal="left" vertical="center"/>
    </xf>
    <xf numFmtId="0" fontId="54" fillId="24" borderId="43" xfId="0" applyFont="1" applyFill="1" applyBorder="1" applyAlignment="1">
      <alignment horizontal="left" vertical="center"/>
    </xf>
    <xf numFmtId="0" fontId="54" fillId="24" borderId="44" xfId="0" applyFont="1" applyFill="1" applyBorder="1" applyAlignment="1">
      <alignment horizontal="left" vertical="center"/>
    </xf>
    <xf numFmtId="0" fontId="5" fillId="23" borderId="48" xfId="1" applyFont="1" applyFill="1" applyBorder="1" applyAlignment="1">
      <alignment horizontal="center" vertical="center" wrapText="1"/>
    </xf>
    <xf numFmtId="0" fontId="5" fillId="23" borderId="23" xfId="1" applyFont="1" applyFill="1" applyBorder="1" applyAlignment="1">
      <alignment horizontal="center" vertical="center" wrapText="1"/>
    </xf>
    <xf numFmtId="0" fontId="5" fillId="23" borderId="21" xfId="1" applyFont="1" applyFill="1" applyBorder="1" applyAlignment="1">
      <alignment horizontal="center" vertical="center" wrapText="1"/>
    </xf>
    <xf numFmtId="0" fontId="34" fillId="9" borderId="2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4" borderId="77" xfId="0" applyFont="1" applyFill="1" applyBorder="1" applyAlignment="1">
      <alignment horizontal="left" vertical="center" wrapText="1"/>
    </xf>
    <xf numFmtId="0" fontId="42" fillId="4" borderId="16" xfId="1" applyFont="1" applyFill="1" applyBorder="1" applyAlignment="1">
      <alignment horizontal="center" vertical="center" wrapText="1"/>
    </xf>
    <xf numFmtId="0" fontId="42" fillId="4" borderId="17" xfId="1" applyFont="1" applyFill="1" applyBorder="1" applyAlignment="1">
      <alignment horizontal="center" vertical="center" wrapText="1"/>
    </xf>
    <xf numFmtId="0" fontId="33" fillId="4" borderId="16" xfId="1" applyFont="1" applyFill="1" applyBorder="1" applyAlignment="1">
      <alignment horizontal="center" vertical="center" wrapText="1"/>
    </xf>
    <xf numFmtId="0" fontId="33" fillId="4" borderId="17" xfId="1" applyFont="1" applyFill="1" applyBorder="1" applyAlignment="1">
      <alignment horizontal="center" vertical="center" wrapText="1"/>
    </xf>
    <xf numFmtId="9" fontId="14" fillId="30" borderId="12" xfId="0" applyNumberFormat="1" applyFont="1" applyFill="1" applyBorder="1" applyAlignment="1">
      <alignment horizontal="center" vertical="center" wrapText="1"/>
    </xf>
    <xf numFmtId="0" fontId="22" fillId="27" borderId="12" xfId="0" applyFont="1" applyFill="1" applyBorder="1"/>
    <xf numFmtId="9" fontId="14" fillId="13" borderId="12" xfId="0" applyNumberFormat="1" applyFont="1" applyFill="1" applyBorder="1" applyAlignment="1">
      <alignment horizontal="center" vertical="center" wrapText="1"/>
    </xf>
    <xf numFmtId="0" fontId="22" fillId="0" borderId="12" xfId="0" applyFont="1" applyBorder="1"/>
    <xf numFmtId="17" fontId="14" fillId="11" borderId="12" xfId="0" applyNumberFormat="1" applyFont="1" applyFill="1" applyBorder="1" applyAlignment="1">
      <alignment horizontal="center" vertical="center" wrapText="1"/>
    </xf>
    <xf numFmtId="9" fontId="14" fillId="31" borderId="12" xfId="0" applyNumberFormat="1" applyFont="1" applyFill="1" applyBorder="1" applyAlignment="1">
      <alignment horizontal="center" vertical="center" wrapText="1"/>
    </xf>
    <xf numFmtId="0" fontId="44" fillId="0" borderId="12" xfId="0" applyFont="1" applyBorder="1" applyAlignment="1">
      <alignment horizontal="center" vertical="center" wrapText="1"/>
    </xf>
    <xf numFmtId="0" fontId="22" fillId="0" borderId="12" xfId="0" applyFont="1" applyBorder="1" applyAlignment="1">
      <alignment vertical="center" wrapText="1"/>
    </xf>
    <xf numFmtId="9" fontId="25" fillId="12" borderId="47" xfId="0" applyNumberFormat="1" applyFont="1" applyFill="1" applyBorder="1" applyAlignment="1">
      <alignment horizontal="center" vertical="center" wrapText="1"/>
    </xf>
    <xf numFmtId="0" fontId="14" fillId="13" borderId="47" xfId="0" applyFont="1" applyFill="1" applyBorder="1" applyAlignment="1">
      <alignment horizontal="center" vertical="center" wrapText="1"/>
    </xf>
    <xf numFmtId="0" fontId="14" fillId="11" borderId="47" xfId="0" applyFont="1" applyFill="1" applyBorder="1" applyAlignment="1">
      <alignment horizontal="center" vertical="center" wrapText="1"/>
    </xf>
    <xf numFmtId="0" fontId="22" fillId="0" borderId="13" xfId="0" applyFont="1" applyBorder="1"/>
    <xf numFmtId="0" fontId="22" fillId="0" borderId="15" xfId="0" applyFont="1" applyBorder="1"/>
    <xf numFmtId="1" fontId="14" fillId="11" borderId="47" xfId="0" applyNumberFormat="1" applyFont="1" applyFill="1" applyBorder="1" applyAlignment="1">
      <alignment horizontal="center" vertical="center" wrapText="1"/>
    </xf>
    <xf numFmtId="0" fontId="44" fillId="0" borderId="47"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12" xfId="0" applyFont="1" applyBorder="1" applyAlignment="1">
      <alignment horizontal="center" vertical="center" wrapText="1"/>
    </xf>
    <xf numFmtId="9" fontId="25" fillId="12" borderId="12" xfId="0" applyNumberFormat="1" applyFont="1" applyFill="1" applyBorder="1" applyAlignment="1">
      <alignment horizontal="center" vertical="center" wrapText="1"/>
    </xf>
    <xf numFmtId="9" fontId="22" fillId="0" borderId="12" xfId="0" applyNumberFormat="1" applyFont="1" applyBorder="1"/>
    <xf numFmtId="0" fontId="22" fillId="0" borderId="53" xfId="0" applyFont="1" applyBorder="1"/>
    <xf numFmtId="0" fontId="22" fillId="0" borderId="55" xfId="0" applyFont="1" applyBorder="1"/>
    <xf numFmtId="0" fontId="22" fillId="0" borderId="56" xfId="0" applyFont="1" applyBorder="1"/>
    <xf numFmtId="0" fontId="14" fillId="13" borderId="12" xfId="0" applyFont="1" applyFill="1" applyBorder="1" applyAlignment="1">
      <alignment horizontal="center" vertical="center" wrapText="1"/>
    </xf>
    <xf numFmtId="0" fontId="22" fillId="0" borderId="58" xfId="0" applyFont="1" applyBorder="1"/>
    <xf numFmtId="1" fontId="14" fillId="11" borderId="12" xfId="0" applyNumberFormat="1" applyFont="1" applyFill="1" applyBorder="1" applyAlignment="1">
      <alignment horizontal="center" vertical="center" wrapText="1"/>
    </xf>
    <xf numFmtId="0" fontId="14" fillId="0" borderId="19" xfId="0" applyFont="1" applyBorder="1" applyAlignment="1">
      <alignment horizontal="left" vertical="center" wrapText="1"/>
    </xf>
    <xf numFmtId="0" fontId="14" fillId="0" borderId="69" xfId="0" applyFont="1" applyBorder="1" applyAlignment="1">
      <alignment horizontal="left" vertical="center" wrapText="1"/>
    </xf>
    <xf numFmtId="0" fontId="14" fillId="11" borderId="12" xfId="0" applyFont="1" applyFill="1" applyBorder="1" applyAlignment="1">
      <alignment horizontal="center" vertical="center" wrapText="1"/>
    </xf>
    <xf numFmtId="17" fontId="14" fillId="11" borderId="13" xfId="0" applyNumberFormat="1" applyFont="1" applyFill="1" applyBorder="1" applyAlignment="1">
      <alignment horizontal="center" vertical="center" wrapText="1"/>
    </xf>
    <xf numFmtId="0" fontId="22" fillId="27" borderId="56" xfId="0" applyFont="1" applyFill="1" applyBorder="1"/>
    <xf numFmtId="9" fontId="14" fillId="11" borderId="12" xfId="0" applyNumberFormat="1" applyFont="1" applyFill="1" applyBorder="1" applyAlignment="1">
      <alignment horizontal="center" vertical="center" wrapText="1"/>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9" fontId="14" fillId="11" borderId="13" xfId="0" applyNumberFormat="1" applyFont="1" applyFill="1" applyBorder="1" applyAlignment="1">
      <alignment horizontal="center" vertical="center" wrapText="1"/>
    </xf>
    <xf numFmtId="169" fontId="14" fillId="30" borderId="47" xfId="0" applyNumberFormat="1" applyFont="1" applyFill="1" applyBorder="1" applyAlignment="1">
      <alignment horizontal="center" vertical="center" wrapText="1"/>
    </xf>
    <xf numFmtId="169" fontId="14" fillId="13" borderId="47" xfId="0" applyNumberFormat="1" applyFont="1" applyFill="1" applyBorder="1" applyAlignment="1">
      <alignment horizontal="center" vertical="center" wrapText="1"/>
    </xf>
    <xf numFmtId="17" fontId="14" fillId="11" borderId="47" xfId="0" applyNumberFormat="1" applyFont="1" applyFill="1" applyBorder="1" applyAlignment="1">
      <alignment horizontal="center" vertical="center" wrapText="1"/>
    </xf>
    <xf numFmtId="17" fontId="14" fillId="11" borderId="70" xfId="0" applyNumberFormat="1" applyFont="1" applyFill="1" applyBorder="1" applyAlignment="1">
      <alignment horizontal="center" vertical="center" wrapText="1"/>
    </xf>
    <xf numFmtId="9" fontId="26" fillId="19" borderId="18" xfId="0" applyNumberFormat="1" applyFont="1" applyFill="1" applyBorder="1" applyAlignment="1">
      <alignment horizontal="center" vertical="center" wrapText="1"/>
    </xf>
    <xf numFmtId="9" fontId="22" fillId="2" borderId="64" xfId="1" applyNumberFormat="1" applyFont="1" applyFill="1" applyBorder="1" applyAlignment="1">
      <alignment horizontal="center" vertical="center" wrapText="1"/>
    </xf>
    <xf numFmtId="9" fontId="22" fillId="2" borderId="82" xfId="1" applyNumberFormat="1" applyFont="1" applyFill="1" applyBorder="1" applyAlignment="1">
      <alignment horizontal="center" vertical="center" wrapText="1"/>
    </xf>
    <xf numFmtId="9" fontId="19" fillId="17" borderId="24" xfId="0" applyNumberFormat="1" applyFont="1" applyFill="1" applyBorder="1" applyAlignment="1">
      <alignment horizontal="center" vertical="center"/>
    </xf>
    <xf numFmtId="9" fontId="19" fillId="17" borderId="28" xfId="0" applyNumberFormat="1" applyFont="1" applyFill="1" applyBorder="1" applyAlignment="1">
      <alignment horizontal="center" vertical="center"/>
    </xf>
    <xf numFmtId="0" fontId="8" fillId="5" borderId="13" xfId="1" applyFont="1" applyFill="1" applyBorder="1" applyAlignment="1">
      <alignment horizontal="center" vertical="center" wrapText="1"/>
    </xf>
    <xf numFmtId="0" fontId="8" fillId="5" borderId="14"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36" fillId="25" borderId="3" xfId="0" applyFont="1" applyFill="1" applyBorder="1" applyAlignment="1">
      <alignment horizontal="center"/>
    </xf>
    <xf numFmtId="0" fontId="36" fillId="25" borderId="0" xfId="0" applyFont="1" applyFill="1" applyAlignment="1">
      <alignment horizontal="center"/>
    </xf>
    <xf numFmtId="1" fontId="14" fillId="11" borderId="16" xfId="0" applyNumberFormat="1" applyFont="1" applyFill="1" applyBorder="1" applyAlignment="1">
      <alignment horizontal="center" vertical="top" wrapText="1"/>
    </xf>
    <xf numFmtId="1" fontId="14" fillId="11" borderId="18" xfId="0" applyNumberFormat="1" applyFont="1" applyFill="1" applyBorder="1" applyAlignment="1">
      <alignment horizontal="center" vertical="top" wrapText="1"/>
    </xf>
    <xf numFmtId="1" fontId="14" fillId="11" borderId="17" xfId="0" applyNumberFormat="1" applyFont="1" applyFill="1" applyBorder="1" applyAlignment="1">
      <alignment horizontal="center" vertical="top"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1" fontId="14" fillId="11" borderId="16" xfId="0" applyNumberFormat="1" applyFont="1" applyFill="1" applyBorder="1" applyAlignment="1">
      <alignment horizontal="center" vertical="center" wrapText="1"/>
    </xf>
    <xf numFmtId="1" fontId="14" fillId="11" borderId="18" xfId="0" applyNumberFormat="1" applyFont="1" applyFill="1" applyBorder="1" applyAlignment="1">
      <alignment horizontal="center" vertical="center" wrapText="1"/>
    </xf>
    <xf numFmtId="1" fontId="14" fillId="11" borderId="17" xfId="0" applyNumberFormat="1" applyFont="1" applyFill="1" applyBorder="1" applyAlignment="1">
      <alignment horizontal="center" vertical="center" wrapText="1"/>
    </xf>
    <xf numFmtId="0" fontId="44" fillId="0" borderId="19" xfId="0" applyFont="1" applyBorder="1" applyAlignment="1">
      <alignment horizontal="left" vertical="center" wrapText="1"/>
    </xf>
    <xf numFmtId="0" fontId="44" fillId="0" borderId="21" xfId="0" applyFont="1" applyBorder="1" applyAlignment="1">
      <alignment horizontal="left" vertical="center" wrapText="1"/>
    </xf>
    <xf numFmtId="0" fontId="50" fillId="14" borderId="20" xfId="0" applyFont="1" applyFill="1" applyBorder="1" applyAlignment="1">
      <alignment horizontal="center"/>
    </xf>
    <xf numFmtId="0" fontId="50" fillId="14" borderId="23" xfId="0" applyFont="1" applyFill="1" applyBorder="1" applyAlignment="1">
      <alignment horizontal="center"/>
    </xf>
    <xf numFmtId="0" fontId="34" fillId="15" borderId="19" xfId="0" applyFont="1" applyFill="1" applyBorder="1" applyAlignment="1">
      <alignment horizontal="center" vertical="center"/>
    </xf>
    <xf numFmtId="0" fontId="34" fillId="15" borderId="21" xfId="0" applyFont="1" applyFill="1" applyBorder="1" applyAlignment="1">
      <alignment horizontal="center" vertical="center"/>
    </xf>
    <xf numFmtId="0" fontId="34" fillId="15" borderId="34" xfId="0" applyFont="1" applyFill="1" applyBorder="1" applyAlignment="1">
      <alignment horizontal="center" vertical="center"/>
    </xf>
    <xf numFmtId="0" fontId="34" fillId="15" borderId="20" xfId="0" applyFont="1" applyFill="1" applyBorder="1" applyAlignment="1">
      <alignment horizontal="center" vertical="center"/>
    </xf>
    <xf numFmtId="9" fontId="26" fillId="19" borderId="92" xfId="0" applyNumberFormat="1" applyFont="1" applyFill="1" applyBorder="1" applyAlignment="1">
      <alignment horizontal="center" vertical="center" wrapText="1"/>
    </xf>
    <xf numFmtId="9" fontId="26" fillId="19" borderId="93" xfId="0" applyNumberFormat="1" applyFont="1" applyFill="1" applyBorder="1" applyAlignment="1">
      <alignment horizontal="center" vertical="center" wrapText="1"/>
    </xf>
    <xf numFmtId="9" fontId="22" fillId="2" borderId="62" xfId="1" applyNumberFormat="1" applyFont="1" applyFill="1" applyBorder="1" applyAlignment="1">
      <alignment horizontal="center" vertical="center" wrapText="1"/>
    </xf>
    <xf numFmtId="9" fontId="22" fillId="2" borderId="74" xfId="1" applyNumberFormat="1" applyFont="1" applyFill="1" applyBorder="1" applyAlignment="1">
      <alignment horizontal="center" vertical="center" wrapText="1"/>
    </xf>
    <xf numFmtId="9" fontId="26" fillId="19" borderId="16" xfId="0" applyNumberFormat="1" applyFont="1" applyFill="1" applyBorder="1" applyAlignment="1">
      <alignment horizontal="center" vertical="center" wrapText="1"/>
    </xf>
    <xf numFmtId="9" fontId="26" fillId="19" borderId="17" xfId="0" applyNumberFormat="1" applyFont="1" applyFill="1" applyBorder="1" applyAlignment="1">
      <alignment horizontal="center" vertical="center" wrapText="1"/>
    </xf>
    <xf numFmtId="9" fontId="24" fillId="6" borderId="12" xfId="0" applyNumberFormat="1" applyFont="1" applyFill="1" applyBorder="1" applyAlignment="1">
      <alignment horizontal="center" vertical="center" wrapText="1"/>
    </xf>
    <xf numFmtId="9" fontId="24" fillId="6" borderId="56" xfId="0" applyNumberFormat="1" applyFont="1" applyFill="1" applyBorder="1" applyAlignment="1">
      <alignment horizontal="center" vertical="center" wrapText="1"/>
    </xf>
    <xf numFmtId="0" fontId="22" fillId="2" borderId="13" xfId="0" applyFont="1" applyFill="1" applyBorder="1" applyAlignment="1">
      <alignment horizontal="center" vertical="center" wrapText="1"/>
    </xf>
    <xf numFmtId="9" fontId="14" fillId="11" borderId="89" xfId="0" applyNumberFormat="1" applyFont="1" applyFill="1" applyBorder="1" applyAlignment="1">
      <alignment horizontal="left" vertical="center" wrapText="1"/>
    </xf>
    <xf numFmtId="9" fontId="14" fillId="11" borderId="87" xfId="0" applyNumberFormat="1" applyFont="1" applyFill="1" applyBorder="1" applyAlignment="1">
      <alignment horizontal="left" vertical="center" wrapText="1"/>
    </xf>
    <xf numFmtId="9" fontId="26" fillId="19" borderId="90" xfId="0" applyNumberFormat="1" applyFont="1" applyFill="1" applyBorder="1" applyAlignment="1">
      <alignment horizontal="center" vertical="center" wrapText="1"/>
    </xf>
    <xf numFmtId="9" fontId="26" fillId="19" borderId="91" xfId="0" applyNumberFormat="1" applyFont="1" applyFill="1" applyBorder="1" applyAlignment="1">
      <alignment horizontal="center" vertical="center" wrapText="1"/>
    </xf>
    <xf numFmtId="9" fontId="26" fillId="0" borderId="12" xfId="3" applyFont="1" applyFill="1" applyBorder="1" applyAlignment="1">
      <alignment horizontal="center" vertical="center" wrapText="1"/>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26" fillId="0" borderId="17" xfId="0" applyFont="1" applyBorder="1" applyAlignment="1">
      <alignment horizontal="center" vertical="center"/>
    </xf>
    <xf numFmtId="9" fontId="22" fillId="7" borderId="56" xfId="1" applyNumberFormat="1" applyFont="1" applyFill="1" applyBorder="1" applyAlignment="1">
      <alignment horizontal="center" vertical="center" wrapText="1"/>
    </xf>
    <xf numFmtId="9" fontId="22" fillId="27" borderId="12" xfId="1" applyNumberFormat="1" applyFont="1" applyFill="1" applyBorder="1" applyAlignment="1">
      <alignment horizontal="center" vertical="center" wrapText="1"/>
    </xf>
    <xf numFmtId="9" fontId="22" fillId="27" borderId="56" xfId="1" applyNumberFormat="1" applyFont="1" applyFill="1" applyBorder="1" applyAlignment="1">
      <alignment horizontal="center" vertical="center" wrapText="1"/>
    </xf>
    <xf numFmtId="9" fontId="24" fillId="6" borderId="47" xfId="0" applyNumberFormat="1" applyFont="1" applyFill="1" applyBorder="1" applyAlignment="1">
      <alignment horizontal="center" vertical="center" wrapText="1"/>
    </xf>
    <xf numFmtId="10" fontId="8" fillId="16" borderId="34" xfId="0" applyNumberFormat="1" applyFont="1" applyFill="1" applyBorder="1" applyAlignment="1">
      <alignment horizontal="center" vertical="center" wrapText="1"/>
    </xf>
    <xf numFmtId="10" fontId="8" fillId="16" borderId="31" xfId="0" applyNumberFormat="1" applyFont="1" applyFill="1" applyBorder="1" applyAlignment="1">
      <alignment horizontal="center" vertical="center" wrapText="1"/>
    </xf>
    <xf numFmtId="10" fontId="8" fillId="16" borderId="19" xfId="0" applyNumberFormat="1" applyFont="1" applyFill="1" applyBorder="1" applyAlignment="1">
      <alignment horizontal="center" vertical="center" wrapText="1"/>
    </xf>
    <xf numFmtId="9" fontId="22" fillId="27" borderId="47" xfId="1" applyNumberFormat="1" applyFont="1" applyFill="1" applyBorder="1" applyAlignment="1">
      <alignment horizontal="center" vertical="center" wrapText="1"/>
    </xf>
    <xf numFmtId="0" fontId="44" fillId="0" borderId="94" xfId="0" applyFont="1" applyBorder="1" applyAlignment="1">
      <alignment vertical="center" wrapText="1"/>
    </xf>
    <xf numFmtId="0" fontId="56" fillId="0" borderId="95" xfId="0" applyFont="1" applyBorder="1"/>
    <xf numFmtId="0" fontId="22" fillId="27" borderId="47" xfId="1" applyFont="1" applyFill="1" applyBorder="1" applyAlignment="1">
      <alignment horizontal="center" vertical="center" wrapText="1"/>
    </xf>
    <xf numFmtId="0" fontId="22" fillId="27" borderId="12" xfId="1" applyFont="1" applyFill="1" applyBorder="1" applyAlignment="1">
      <alignment horizontal="center" vertical="center" wrapText="1"/>
    </xf>
    <xf numFmtId="0" fontId="22" fillId="27" borderId="16" xfId="1" applyFont="1" applyFill="1" applyBorder="1" applyAlignment="1">
      <alignment horizontal="center" vertical="center" wrapText="1"/>
    </xf>
    <xf numFmtId="0" fontId="3" fillId="4" borderId="77" xfId="0" applyFont="1" applyFill="1" applyBorder="1" applyAlignment="1">
      <alignment horizontal="center" vertical="center" wrapText="1"/>
    </xf>
    <xf numFmtId="0" fontId="20" fillId="2" borderId="47" xfId="0" applyFont="1" applyFill="1" applyBorder="1" applyAlignment="1">
      <alignment horizontal="right" vertical="center"/>
    </xf>
    <xf numFmtId="0" fontId="20" fillId="2" borderId="52" xfId="0" applyFont="1" applyFill="1" applyBorder="1" applyAlignment="1">
      <alignment horizontal="right" vertical="center"/>
    </xf>
    <xf numFmtId="0" fontId="20" fillId="2" borderId="12" xfId="0" applyFont="1" applyFill="1" applyBorder="1" applyAlignment="1">
      <alignment horizontal="right" vertical="center" wrapText="1"/>
    </xf>
    <xf numFmtId="0" fontId="20" fillId="2" borderId="54" xfId="0" applyFont="1" applyFill="1" applyBorder="1" applyAlignment="1">
      <alignment horizontal="right" vertical="center" wrapText="1"/>
    </xf>
    <xf numFmtId="166" fontId="20" fillId="2" borderId="12" xfId="0" applyNumberFormat="1" applyFont="1" applyFill="1" applyBorder="1" applyAlignment="1">
      <alignment horizontal="right" vertical="center" wrapText="1"/>
    </xf>
    <xf numFmtId="166" fontId="20" fillId="2" borderId="54" xfId="0" applyNumberFormat="1" applyFont="1" applyFill="1" applyBorder="1" applyAlignment="1">
      <alignment horizontal="right" vertical="center" wrapText="1"/>
    </xf>
    <xf numFmtId="0" fontId="28" fillId="24" borderId="53" xfId="0" applyFont="1" applyFill="1" applyBorder="1" applyAlignment="1">
      <alignment horizontal="left"/>
    </xf>
    <xf numFmtId="0" fontId="28" fillId="24" borderId="12" xfId="0" applyFont="1" applyFill="1" applyBorder="1" applyAlignment="1">
      <alignment horizontal="left"/>
    </xf>
    <xf numFmtId="0" fontId="3" fillId="2" borderId="55" xfId="0" applyFont="1" applyFill="1" applyBorder="1" applyAlignment="1">
      <alignment horizontal="left"/>
    </xf>
    <xf numFmtId="0" fontId="3" fillId="2" borderId="56" xfId="0" applyFont="1" applyFill="1" applyBorder="1" applyAlignment="1">
      <alignment horizontal="left"/>
    </xf>
    <xf numFmtId="0" fontId="1" fillId="2" borderId="7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1" xfId="0" applyFont="1" applyFill="1" applyBorder="1" applyAlignment="1">
      <alignment horizontal="center" vertical="center"/>
    </xf>
    <xf numFmtId="0" fontId="3" fillId="2" borderId="58" xfId="0" applyFont="1" applyFill="1" applyBorder="1" applyAlignment="1">
      <alignment horizontal="center" vertical="center" wrapText="1"/>
    </xf>
    <xf numFmtId="0" fontId="3" fillId="2" borderId="59" xfId="0" applyFont="1" applyFill="1" applyBorder="1" applyAlignment="1">
      <alignment horizontal="center" vertical="center" wrapText="1"/>
    </xf>
    <xf numFmtId="0" fontId="40" fillId="9" borderId="6" xfId="0" applyFont="1" applyFill="1" applyBorder="1" applyAlignment="1">
      <alignment horizontal="center" vertical="center" wrapText="1"/>
    </xf>
    <xf numFmtId="0" fontId="40" fillId="9" borderId="8" xfId="0" applyFont="1" applyFill="1" applyBorder="1" applyAlignment="1">
      <alignment horizontal="center" vertical="center" wrapText="1"/>
    </xf>
    <xf numFmtId="0" fontId="40" fillId="9" borderId="7" xfId="0" applyFont="1" applyFill="1" applyBorder="1" applyAlignment="1">
      <alignment horizontal="center" vertical="center" wrapText="1"/>
    </xf>
    <xf numFmtId="0" fontId="5" fillId="23" borderId="79" xfId="1" applyFont="1" applyFill="1" applyBorder="1" applyAlignment="1">
      <alignment horizontal="center" vertical="center" wrapText="1"/>
    </xf>
    <xf numFmtId="0" fontId="5" fillId="23" borderId="78" xfId="1" applyFont="1" applyFill="1" applyBorder="1" applyAlignment="1">
      <alignment horizontal="center" vertical="center" wrapText="1"/>
    </xf>
    <xf numFmtId="0" fontId="5" fillId="23" borderId="46" xfId="1" applyFont="1" applyFill="1" applyBorder="1" applyAlignment="1">
      <alignment horizontal="center" vertical="center" wrapText="1"/>
    </xf>
    <xf numFmtId="0" fontId="3" fillId="24" borderId="13"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80" xfId="0" applyFont="1" applyFill="1" applyBorder="1" applyAlignment="1">
      <alignment horizontal="center" vertical="center"/>
    </xf>
    <xf numFmtId="0" fontId="3" fillId="2" borderId="81"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22" fillId="7" borderId="13" xfId="0" applyFont="1" applyFill="1" applyBorder="1" applyAlignment="1">
      <alignment horizontal="center" vertical="center" wrapText="1"/>
    </xf>
    <xf numFmtId="168" fontId="22" fillId="27" borderId="12" xfId="1" applyNumberFormat="1" applyFont="1" applyFill="1" applyBorder="1" applyAlignment="1">
      <alignment horizontal="center" vertical="center" wrapText="1"/>
    </xf>
    <xf numFmtId="168" fontId="22" fillId="27" borderId="56" xfId="1" applyNumberFormat="1" applyFont="1" applyFill="1" applyBorder="1" applyAlignment="1">
      <alignment horizontal="center" vertical="center" wrapText="1"/>
    </xf>
    <xf numFmtId="0" fontId="21" fillId="9" borderId="9" xfId="0" applyFont="1" applyFill="1" applyBorder="1" applyAlignment="1">
      <alignment horizontal="center" vertical="center" wrapText="1"/>
    </xf>
    <xf numFmtId="0" fontId="21" fillId="9" borderId="10" xfId="0" applyFont="1" applyFill="1" applyBorder="1" applyAlignment="1">
      <alignment horizontal="center" vertical="center" wrapText="1"/>
    </xf>
    <xf numFmtId="0" fontId="21" fillId="9" borderId="11" xfId="0" applyFont="1" applyFill="1" applyBorder="1" applyAlignment="1">
      <alignment horizontal="center" vertical="center" wrapText="1"/>
    </xf>
    <xf numFmtId="0" fontId="0" fillId="0" borderId="12" xfId="0" applyBorder="1"/>
    <xf numFmtId="0" fontId="21" fillId="9" borderId="24" xfId="0" applyFont="1" applyFill="1" applyBorder="1" applyAlignment="1">
      <alignment horizontal="center" vertical="center" wrapText="1"/>
    </xf>
    <xf numFmtId="0" fontId="21" fillId="9" borderId="28" xfId="0" applyFont="1" applyFill="1" applyBorder="1" applyAlignment="1">
      <alignment horizontal="center" vertical="center" wrapText="1"/>
    </xf>
    <xf numFmtId="0" fontId="21" fillId="9" borderId="26" xfId="0" applyFont="1" applyFill="1" applyBorder="1" applyAlignment="1">
      <alignment horizontal="center" vertical="center" wrapText="1"/>
    </xf>
    <xf numFmtId="0" fontId="0" fillId="20" borderId="3" xfId="0" applyFill="1" applyBorder="1" applyAlignment="1">
      <alignment horizontal="center"/>
    </xf>
    <xf numFmtId="0" fontId="0" fillId="20" borderId="29" xfId="0" applyFill="1" applyBorder="1" applyAlignment="1">
      <alignment horizontal="center"/>
    </xf>
    <xf numFmtId="10" fontId="10" fillId="20" borderId="14" xfId="0" applyNumberFormat="1" applyFont="1" applyFill="1" applyBorder="1" applyAlignment="1">
      <alignment horizontal="center" vertical="center" wrapText="1"/>
    </xf>
    <xf numFmtId="10" fontId="10" fillId="20" borderId="15" xfId="0" applyNumberFormat="1" applyFont="1" applyFill="1" applyBorder="1" applyAlignment="1">
      <alignment horizontal="center" vertical="center" wrapText="1"/>
    </xf>
    <xf numFmtId="0" fontId="26" fillId="24" borderId="1" xfId="0" applyFont="1" applyFill="1" applyBorder="1" applyAlignment="1">
      <alignment horizontal="left"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4" fillId="27" borderId="16" xfId="0" applyFont="1" applyFill="1" applyBorder="1" applyAlignment="1">
      <alignment horizontal="center" vertical="center" wrapText="1"/>
    </xf>
    <xf numFmtId="0" fontId="14" fillId="27" borderId="18" xfId="0" applyFont="1" applyFill="1" applyBorder="1" applyAlignment="1">
      <alignment horizontal="center" vertical="center" wrapText="1"/>
    </xf>
    <xf numFmtId="0" fontId="22" fillId="27" borderId="12" xfId="0" applyFont="1" applyFill="1" applyBorder="1" applyAlignment="1">
      <alignment horizontal="center" vertical="center" wrapText="1"/>
    </xf>
    <xf numFmtId="0" fontId="22" fillId="7" borderId="54" xfId="0" applyFont="1" applyFill="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0" fillId="16" borderId="13" xfId="0" applyFill="1" applyBorder="1" applyAlignment="1">
      <alignment horizontal="center"/>
    </xf>
    <xf numFmtId="0" fontId="0" fillId="16" borderId="14" xfId="0" applyFill="1" applyBorder="1" applyAlignment="1">
      <alignment horizontal="center"/>
    </xf>
    <xf numFmtId="0" fontId="0" fillId="16" borderId="80" xfId="0" applyFill="1" applyBorder="1" applyAlignment="1">
      <alignment horizontal="center"/>
    </xf>
    <xf numFmtId="0" fontId="14" fillId="0" borderId="47" xfId="0" applyFont="1" applyBorder="1" applyAlignment="1">
      <alignment horizontal="center" wrapText="1"/>
    </xf>
    <xf numFmtId="0" fontId="14" fillId="0" borderId="12" xfId="0" applyFont="1" applyBorder="1" applyAlignment="1">
      <alignment horizontal="center"/>
    </xf>
    <xf numFmtId="0" fontId="22" fillId="7" borderId="12" xfId="0" applyFont="1" applyFill="1" applyBorder="1" applyAlignment="1">
      <alignment horizontal="left" vertical="center" wrapText="1"/>
    </xf>
    <xf numFmtId="0" fontId="25" fillId="0" borderId="47" xfId="0" applyFont="1" applyBorder="1" applyAlignment="1">
      <alignment horizontal="center" vertical="center" wrapText="1"/>
    </xf>
    <xf numFmtId="0" fontId="25" fillId="0" borderId="12" xfId="0" applyFont="1" applyBorder="1" applyAlignment="1">
      <alignment horizontal="center" vertical="center" wrapText="1"/>
    </xf>
    <xf numFmtId="9" fontId="14" fillId="14" borderId="12" xfId="0" applyNumberFormat="1" applyFont="1" applyFill="1" applyBorder="1" applyAlignment="1">
      <alignment horizontal="center" vertical="center" wrapText="1"/>
    </xf>
    <xf numFmtId="0" fontId="24" fillId="7" borderId="12" xfId="0" applyFont="1" applyFill="1" applyBorder="1" applyAlignment="1">
      <alignment horizontal="center" vertical="center" wrapText="1"/>
    </xf>
    <xf numFmtId="0" fontId="24" fillId="7" borderId="56" xfId="0" applyFont="1" applyFill="1" applyBorder="1" applyAlignment="1">
      <alignment horizontal="center" vertical="center" wrapText="1"/>
    </xf>
    <xf numFmtId="0" fontId="24" fillId="7" borderId="47" xfId="0" applyFont="1" applyFill="1" applyBorder="1" applyAlignment="1">
      <alignment horizontal="center" vertical="center" wrapText="1"/>
    </xf>
    <xf numFmtId="9" fontId="26" fillId="0" borderId="17" xfId="3" applyFont="1" applyFill="1" applyBorder="1" applyAlignment="1">
      <alignment horizontal="center" vertical="center" wrapText="1"/>
    </xf>
    <xf numFmtId="0" fontId="22" fillId="7" borderId="47" xfId="0" applyFont="1" applyFill="1" applyBorder="1" applyAlignment="1">
      <alignment horizontal="left" vertical="center" wrapText="1"/>
    </xf>
    <xf numFmtId="0" fontId="22" fillId="2" borderId="47"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9" fillId="0" borderId="12" xfId="0" applyFont="1" applyBorder="1" applyAlignment="1">
      <alignment vertical="center"/>
    </xf>
    <xf numFmtId="0" fontId="14" fillId="7" borderId="16" xfId="6" applyFont="1" applyFill="1" applyBorder="1" applyAlignment="1">
      <alignment horizontal="center" vertical="center" wrapText="1"/>
    </xf>
    <xf numFmtId="0" fontId="14" fillId="7" borderId="18" xfId="6" applyFont="1" applyFill="1" applyBorder="1" applyAlignment="1">
      <alignment horizontal="center" vertical="center" wrapText="1"/>
    </xf>
    <xf numFmtId="0" fontId="14" fillId="7" borderId="17" xfId="6" applyFont="1" applyFill="1" applyBorder="1" applyAlignment="1">
      <alignment horizontal="center" vertical="center" wrapText="1"/>
    </xf>
    <xf numFmtId="10" fontId="22" fillId="7" borderId="16" xfId="0" applyNumberFormat="1" applyFont="1" applyFill="1" applyBorder="1" applyAlignment="1">
      <alignment horizontal="left" vertical="center" wrapText="1"/>
    </xf>
    <xf numFmtId="10" fontId="22" fillId="7" borderId="18" xfId="0" applyNumberFormat="1" applyFont="1" applyFill="1" applyBorder="1" applyAlignment="1">
      <alignment horizontal="left" vertical="center" wrapText="1"/>
    </xf>
    <xf numFmtId="10" fontId="22" fillId="7" borderId="17" xfId="0" applyNumberFormat="1" applyFont="1" applyFill="1" applyBorder="1" applyAlignment="1">
      <alignment horizontal="left" vertical="center" wrapText="1"/>
    </xf>
    <xf numFmtId="10" fontId="22" fillId="7" borderId="16" xfId="0" applyNumberFormat="1" applyFont="1" applyFill="1" applyBorder="1" applyAlignment="1">
      <alignment horizontal="center" vertical="center" wrapText="1"/>
    </xf>
    <xf numFmtId="10" fontId="22" fillId="7" borderId="18" xfId="0" applyNumberFormat="1" applyFont="1" applyFill="1" applyBorder="1" applyAlignment="1">
      <alignment horizontal="center" vertical="center" wrapText="1"/>
    </xf>
    <xf numFmtId="0" fontId="8" fillId="5" borderId="63" xfId="1" applyFont="1" applyFill="1" applyBorder="1" applyAlignment="1">
      <alignment horizontal="center" vertical="center" wrapText="1"/>
    </xf>
    <xf numFmtId="0" fontId="8" fillId="5" borderId="32" xfId="1" applyFont="1" applyFill="1" applyBorder="1" applyAlignment="1">
      <alignment horizontal="center" vertical="center" wrapText="1"/>
    </xf>
    <xf numFmtId="0" fontId="8" fillId="5" borderId="33" xfId="1" applyFont="1" applyFill="1" applyBorder="1" applyAlignment="1">
      <alignment horizontal="center" vertical="center" wrapText="1"/>
    </xf>
    <xf numFmtId="0" fontId="8" fillId="5" borderId="38" xfId="1" applyFont="1" applyFill="1" applyBorder="1" applyAlignment="1">
      <alignment horizontal="center" vertical="center" wrapText="1"/>
    </xf>
    <xf numFmtId="0" fontId="8" fillId="5" borderId="64" xfId="1" applyFont="1" applyFill="1" applyBorder="1" applyAlignment="1">
      <alignment horizontal="center" vertical="center" wrapText="1"/>
    </xf>
    <xf numFmtId="0" fontId="8" fillId="5" borderId="82" xfId="1" applyFont="1" applyFill="1" applyBorder="1" applyAlignment="1">
      <alignment horizontal="center" vertical="center" wrapText="1"/>
    </xf>
    <xf numFmtId="0" fontId="8" fillId="5" borderId="74" xfId="1" applyFont="1" applyFill="1" applyBorder="1" applyAlignment="1">
      <alignment horizontal="center" vertical="center" wrapText="1"/>
    </xf>
    <xf numFmtId="0" fontId="8" fillId="5" borderId="21" xfId="1" applyFont="1" applyFill="1" applyBorder="1" applyAlignment="1">
      <alignment horizontal="center" vertical="center" wrapText="1"/>
    </xf>
    <xf numFmtId="10" fontId="22" fillId="7" borderId="35" xfId="0" applyNumberFormat="1" applyFont="1" applyFill="1" applyBorder="1" applyAlignment="1">
      <alignment horizontal="center" vertical="center" wrapText="1"/>
    </xf>
    <xf numFmtId="0" fontId="26" fillId="0" borderId="16" xfId="6" applyFont="1" applyBorder="1" applyAlignment="1">
      <alignment horizontal="center" vertical="center" wrapText="1"/>
    </xf>
    <xf numFmtId="0" fontId="26" fillId="0" borderId="18" xfId="6" applyFont="1" applyBorder="1" applyAlignment="1">
      <alignment horizontal="center" vertical="center" wrapText="1"/>
    </xf>
    <xf numFmtId="0" fontId="26" fillId="0" borderId="17" xfId="6" applyFont="1" applyBorder="1" applyAlignment="1">
      <alignment horizontal="center" vertical="center" wrapText="1"/>
    </xf>
    <xf numFmtId="10" fontId="22" fillId="7" borderId="12" xfId="0" applyNumberFormat="1" applyFont="1" applyFill="1" applyBorder="1" applyAlignment="1">
      <alignment horizontal="center" vertical="center" wrapText="1"/>
    </xf>
    <xf numFmtId="10" fontId="22" fillId="7" borderId="20" xfId="0" applyNumberFormat="1" applyFont="1" applyFill="1" applyBorder="1" applyAlignment="1">
      <alignment horizontal="center" vertical="center" wrapText="1"/>
    </xf>
    <xf numFmtId="9" fontId="24" fillId="22" borderId="16" xfId="6" applyNumberFormat="1" applyFont="1" applyFill="1" applyBorder="1" applyAlignment="1">
      <alignment horizontal="center" vertical="center" wrapText="1"/>
    </xf>
    <xf numFmtId="9" fontId="24" fillId="22" borderId="18" xfId="6" applyNumberFormat="1" applyFont="1" applyFill="1" applyBorder="1" applyAlignment="1">
      <alignment horizontal="center" vertical="center" wrapText="1"/>
    </xf>
    <xf numFmtId="9" fontId="24" fillId="22" borderId="17" xfId="6" applyNumberFormat="1" applyFont="1" applyFill="1" applyBorder="1" applyAlignment="1">
      <alignment horizontal="center" vertical="center" wrapText="1"/>
    </xf>
    <xf numFmtId="0" fontId="14" fillId="0" borderId="16" xfId="6" applyFont="1" applyBorder="1" applyAlignment="1">
      <alignment horizontal="center" vertical="center" wrapText="1"/>
    </xf>
    <xf numFmtId="0" fontId="14" fillId="0" borderId="18" xfId="6" applyFont="1" applyBorder="1" applyAlignment="1">
      <alignment horizontal="center" vertical="center" wrapText="1"/>
    </xf>
    <xf numFmtId="0" fontId="14" fillId="0" borderId="17" xfId="6" applyFont="1" applyBorder="1" applyAlignment="1">
      <alignment horizontal="center" vertical="center" wrapText="1"/>
    </xf>
    <xf numFmtId="0" fontId="22" fillId="2" borderId="16" xfId="6" applyFont="1" applyFill="1" applyBorder="1" applyAlignment="1">
      <alignment horizontal="center" vertical="center" wrapText="1"/>
    </xf>
    <xf numFmtId="0" fontId="22" fillId="2" borderId="18" xfId="6" applyFont="1" applyFill="1" applyBorder="1" applyAlignment="1">
      <alignment horizontal="center" vertical="center" wrapText="1"/>
    </xf>
    <xf numFmtId="0" fontId="22" fillId="2" borderId="20" xfId="6" applyFont="1" applyFill="1" applyBorder="1" applyAlignment="1">
      <alignment horizontal="center" vertical="center" wrapText="1"/>
    </xf>
    <xf numFmtId="0" fontId="14" fillId="7" borderId="12" xfId="6" applyFont="1" applyFill="1" applyBorder="1" applyAlignment="1">
      <alignment horizontal="center" vertical="center" wrapText="1"/>
    </xf>
    <xf numFmtId="0" fontId="14" fillId="7" borderId="12" xfId="6" applyFont="1" applyFill="1" applyBorder="1" applyAlignment="1">
      <alignment horizontal="left" vertical="center" wrapText="1"/>
    </xf>
    <xf numFmtId="0" fontId="25" fillId="0" borderId="16" xfId="6" applyFont="1" applyBorder="1" applyAlignment="1">
      <alignment horizontal="center" vertical="center" wrapText="1"/>
    </xf>
    <xf numFmtId="0" fontId="25" fillId="0" borderId="18" xfId="6" applyFont="1" applyBorder="1" applyAlignment="1">
      <alignment horizontal="center" vertical="center" wrapText="1"/>
    </xf>
    <xf numFmtId="0" fontId="25" fillId="0" borderId="17" xfId="6" applyFont="1" applyBorder="1" applyAlignment="1">
      <alignment horizontal="center" vertical="center" wrapText="1"/>
    </xf>
    <xf numFmtId="0" fontId="14" fillId="7" borderId="16" xfId="0" applyFont="1" applyFill="1" applyBorder="1" applyAlignment="1">
      <alignment horizontal="left" vertical="center" wrapText="1"/>
    </xf>
    <xf numFmtId="0" fontId="14" fillId="7" borderId="18" xfId="0" applyFont="1" applyFill="1" applyBorder="1" applyAlignment="1">
      <alignment horizontal="left" vertical="center" wrapText="1"/>
    </xf>
    <xf numFmtId="0" fontId="14" fillId="7" borderId="17" xfId="0" applyFont="1" applyFill="1" applyBorder="1" applyAlignment="1">
      <alignment horizontal="left" vertical="center" wrapText="1"/>
    </xf>
    <xf numFmtId="0" fontId="14" fillId="0" borderId="16" xfId="6" applyFont="1" applyBorder="1" applyAlignment="1">
      <alignment horizontal="left" vertical="center" wrapText="1"/>
    </xf>
    <xf numFmtId="0" fontId="14" fillId="0" borderId="18" xfId="6" applyFont="1" applyBorder="1" applyAlignment="1">
      <alignment horizontal="left" vertical="center" wrapText="1"/>
    </xf>
    <xf numFmtId="0" fontId="14" fillId="0" borderId="17" xfId="6" applyFont="1" applyBorder="1" applyAlignment="1">
      <alignment horizontal="left" vertical="center" wrapText="1"/>
    </xf>
    <xf numFmtId="0" fontId="22" fillId="2" borderId="16" xfId="0" applyFont="1" applyFill="1" applyBorder="1" applyAlignment="1">
      <alignment horizontal="center" vertical="center" wrapText="1"/>
    </xf>
    <xf numFmtId="0" fontId="22" fillId="2" borderId="20" xfId="0" applyFont="1" applyFill="1" applyBorder="1" applyAlignment="1">
      <alignment horizontal="center" vertical="center" wrapText="1"/>
    </xf>
    <xf numFmtId="9" fontId="25" fillId="14" borderId="48" xfId="0" applyNumberFormat="1" applyFont="1" applyFill="1" applyBorder="1" applyAlignment="1">
      <alignment horizontal="center" vertical="center"/>
    </xf>
    <xf numFmtId="9" fontId="25" fillId="14" borderId="23" xfId="0" applyNumberFormat="1" applyFont="1" applyFill="1" applyBorder="1" applyAlignment="1">
      <alignment horizontal="center"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horizontal="center" vertical="center"/>
    </xf>
    <xf numFmtId="17" fontId="14" fillId="0" borderId="16" xfId="0" applyNumberFormat="1" applyFont="1" applyBorder="1" applyAlignment="1">
      <alignment horizontal="center" vertical="center"/>
    </xf>
    <xf numFmtId="17" fontId="14" fillId="0" borderId="18" xfId="0" applyNumberFormat="1" applyFont="1" applyBorder="1" applyAlignment="1">
      <alignment horizontal="center" vertical="center"/>
    </xf>
    <xf numFmtId="17" fontId="14" fillId="0" borderId="17" xfId="0" applyNumberFormat="1" applyFont="1" applyBorder="1" applyAlignment="1">
      <alignment horizontal="center" vertical="center"/>
    </xf>
    <xf numFmtId="17" fontId="24" fillId="7" borderId="16" xfId="0" applyNumberFormat="1" applyFont="1" applyFill="1" applyBorder="1" applyAlignment="1">
      <alignment horizontal="center" vertical="center" wrapText="1"/>
    </xf>
    <xf numFmtId="10" fontId="24" fillId="7" borderId="18" xfId="0" applyNumberFormat="1" applyFont="1" applyFill="1" applyBorder="1" applyAlignment="1">
      <alignment horizontal="center" vertical="center" wrapText="1"/>
    </xf>
    <xf numFmtId="10" fontId="24" fillId="7" borderId="17" xfId="0" applyNumberFormat="1" applyFont="1" applyFill="1" applyBorder="1" applyAlignment="1">
      <alignment horizontal="center" vertical="center" wrapText="1"/>
    </xf>
    <xf numFmtId="10" fontId="24" fillId="7" borderId="16" xfId="0" applyNumberFormat="1" applyFont="1" applyFill="1" applyBorder="1" applyAlignment="1">
      <alignment horizontal="center" vertical="center" wrapText="1"/>
    </xf>
    <xf numFmtId="17" fontId="24" fillId="7" borderId="18" xfId="0" applyNumberFormat="1" applyFont="1" applyFill="1" applyBorder="1" applyAlignment="1">
      <alignment horizontal="center" vertical="center" wrapText="1"/>
    </xf>
    <xf numFmtId="17" fontId="24" fillId="7" borderId="17" xfId="0" applyNumberFormat="1" applyFont="1" applyFill="1" applyBorder="1" applyAlignment="1">
      <alignment horizontal="center" vertical="center" wrapText="1"/>
    </xf>
    <xf numFmtId="17" fontId="24" fillId="7" borderId="20" xfId="0" applyNumberFormat="1" applyFont="1" applyFill="1" applyBorder="1" applyAlignment="1">
      <alignment horizontal="center" vertical="center" wrapText="1"/>
    </xf>
  </cellXfs>
  <cellStyles count="12">
    <cellStyle name="Millares" xfId="10" builtinId="3"/>
    <cellStyle name="Moneda" xfId="11" builtinId="4"/>
    <cellStyle name="Moneda 2" xfId="2" xr:uid="{00000000-0005-0000-0000-000002000000}"/>
    <cellStyle name="Normal" xfId="0" builtinId="0"/>
    <cellStyle name="Normal 18 2" xfId="4" xr:uid="{00000000-0005-0000-0000-000004000000}"/>
    <cellStyle name="Normal 2 10 10" xfId="6" xr:uid="{00000000-0005-0000-0000-000005000000}"/>
    <cellStyle name="Normal 34" xfId="5" xr:uid="{00000000-0005-0000-0000-000006000000}"/>
    <cellStyle name="Normal 4" xfId="1" xr:uid="{00000000-0005-0000-0000-000007000000}"/>
    <cellStyle name="Normal 4 13" xfId="7" xr:uid="{00000000-0005-0000-0000-000008000000}"/>
    <cellStyle name="Porcentaje" xfId="9" builtinId="5"/>
    <cellStyle name="Porcentaje 2" xfId="8" xr:uid="{00000000-0005-0000-0000-00000A000000}"/>
    <cellStyle name="Porcentual 2" xfId="3" xr:uid="{00000000-0005-0000-0000-00000B000000}"/>
  </cellStyles>
  <dxfs count="0"/>
  <tableStyles count="0" defaultTableStyle="TableStyleMedium2" defaultPivotStyle="PivotStyleLight16"/>
  <colors>
    <mruColors>
      <color rgb="FF33D552"/>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'Secretaria General'!$F$42:$F$46</c:f>
              <c:strCache>
                <c:ptCount val="5"/>
                <c:pt idx="0">
                  <c:v>Ejecución 1° trimestre (Ene-Mar)</c:v>
                </c:pt>
                <c:pt idx="1">
                  <c:v>Ejecución 2° trimestre (Abr-Jun)</c:v>
                </c:pt>
                <c:pt idx="2">
                  <c:v>Ejecución 3° trimestre (Jul-Sept)</c:v>
                </c:pt>
                <c:pt idx="3">
                  <c:v>Ejecución 4° trimestre (oct-Dic)</c:v>
                </c:pt>
                <c:pt idx="4">
                  <c:v>TOTAL</c:v>
                </c:pt>
              </c:strCache>
            </c:strRef>
          </c:cat>
          <c:val>
            <c:numRef>
              <c:f>'Secretaria General'!$G$42:$G$46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7BE-406F-9748-409999A5740C}"/>
            </c:ext>
          </c:extLst>
        </c:ser>
        <c:dLbls>
          <c:showLegendKey val="0"/>
          <c:showVal val="0"/>
          <c:showCatName val="0"/>
          <c:showSerName val="0"/>
          <c:showPercent val="0"/>
          <c:showBubbleSize val="0"/>
        </c:dLbls>
        <c:gapWidth val="219"/>
        <c:overlap val="-27"/>
        <c:axId val="1627455600"/>
        <c:axId val="1627456144"/>
      </c:barChart>
      <c:catAx>
        <c:axId val="1627455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27456144"/>
        <c:crosses val="autoZero"/>
        <c:auto val="1"/>
        <c:lblAlgn val="ctr"/>
        <c:lblOffset val="100"/>
        <c:noMultiLvlLbl val="0"/>
      </c:catAx>
      <c:valAx>
        <c:axId val="162745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27455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Social!$F$38:$F$42</c:f>
              <c:strCache>
                <c:ptCount val="5"/>
                <c:pt idx="0">
                  <c:v>Ejecución 1° trimestre (Ene-Mar)</c:v>
                </c:pt>
                <c:pt idx="1">
                  <c:v>Ejecución 2° trimestre (Abr-Jun)</c:v>
                </c:pt>
                <c:pt idx="2">
                  <c:v>Ejecución 3° trimestre (Jul-Sept)</c:v>
                </c:pt>
                <c:pt idx="3">
                  <c:v>Ejecución 4° trimestre (oct-Dic)</c:v>
                </c:pt>
                <c:pt idx="4">
                  <c:v>TOTAL</c:v>
                </c:pt>
              </c:strCache>
            </c:strRef>
          </c:cat>
          <c:val>
            <c:numRef>
              <c:f>Social!$G$38:$G$42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249-44E1-A409-D4B4CFCA6363}"/>
            </c:ext>
          </c:extLst>
        </c:ser>
        <c:dLbls>
          <c:showLegendKey val="0"/>
          <c:showVal val="0"/>
          <c:showCatName val="0"/>
          <c:showSerName val="0"/>
          <c:showPercent val="0"/>
          <c:showBubbleSize val="0"/>
        </c:dLbls>
        <c:gapWidth val="219"/>
        <c:overlap val="-27"/>
        <c:axId val="1724584272"/>
        <c:axId val="1724588624"/>
      </c:barChart>
      <c:catAx>
        <c:axId val="172458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8624"/>
        <c:crosses val="autoZero"/>
        <c:auto val="1"/>
        <c:lblAlgn val="ctr"/>
        <c:lblOffset val="100"/>
        <c:noMultiLvlLbl val="0"/>
      </c:catAx>
      <c:valAx>
        <c:axId val="1724588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4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Ejecución</a:t>
            </a:r>
            <a:r>
              <a:rPr lang="es-CO" baseline="0"/>
              <a:t> Plan de Acción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solidFill>
            <a:schemeClr val="bg1">
              <a:lumMod val="65000"/>
            </a:schemeClr>
          </a:solidFill>
        </a:ln>
        <a:effectLst/>
        <a:sp3d>
          <a:contourClr>
            <a:schemeClr val="bg1">
              <a:lumMod val="65000"/>
            </a:schemeClr>
          </a:contourClr>
        </a:sp3d>
      </c:spPr>
    </c:sideWall>
    <c:backWall>
      <c:thickness val="0"/>
      <c:spPr>
        <a:noFill/>
        <a:ln>
          <a:solidFill>
            <a:schemeClr val="bg1">
              <a:lumMod val="65000"/>
            </a:schemeClr>
          </a:solidFill>
        </a:ln>
        <a:effectLst/>
        <a:sp3d>
          <a:contourClr>
            <a:schemeClr val="bg1">
              <a:lumMod val="65000"/>
            </a:schemeClr>
          </a:contourClr>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Infraesctrutura!$AQ$19:$AQ$55</c:f>
              <c:numCache>
                <c:formatCode>0%</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extLst>
            <c:ext xmlns:c16="http://schemas.microsoft.com/office/drawing/2014/chart" uri="{C3380CC4-5D6E-409C-BE32-E72D297353CC}">
              <c16:uniqueId val="{00000000-9315-4D7D-BE7A-BA3E74612D0F}"/>
            </c:ext>
          </c:extLst>
        </c:ser>
        <c:dLbls>
          <c:showLegendKey val="0"/>
          <c:showVal val="1"/>
          <c:showCatName val="0"/>
          <c:showSerName val="0"/>
          <c:showPercent val="0"/>
          <c:showBubbleSize val="0"/>
        </c:dLbls>
        <c:gapWidth val="150"/>
        <c:shape val="box"/>
        <c:axId val="1724584816"/>
        <c:axId val="1724590800"/>
        <c:axId val="0"/>
      </c:bar3DChart>
      <c:catAx>
        <c:axId val="17245848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90800"/>
        <c:crosses val="autoZero"/>
        <c:auto val="1"/>
        <c:lblAlgn val="ctr"/>
        <c:lblOffset val="100"/>
        <c:noMultiLvlLbl val="0"/>
      </c:catAx>
      <c:valAx>
        <c:axId val="1724590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4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Transporte!$F$61:$F$65</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Transporte!$G$61:$G$65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473-4B57-93E3-B5FA2EAA5ECA}"/>
            </c:ext>
          </c:extLst>
        </c:ser>
        <c:dLbls>
          <c:showLegendKey val="0"/>
          <c:showVal val="0"/>
          <c:showCatName val="0"/>
          <c:showSerName val="0"/>
          <c:showPercent val="0"/>
          <c:showBubbleSize val="0"/>
        </c:dLbls>
        <c:gapWidth val="219"/>
        <c:overlap val="-27"/>
        <c:axId val="1723653136"/>
        <c:axId val="1723653680"/>
      </c:barChart>
      <c:catAx>
        <c:axId val="172365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3680"/>
        <c:crosses val="autoZero"/>
        <c:auto val="1"/>
        <c:lblAlgn val="ctr"/>
        <c:lblOffset val="100"/>
        <c:noMultiLvlLbl val="0"/>
      </c:catAx>
      <c:valAx>
        <c:axId val="1723653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31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Administrativa!$F$63:$F$67</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Administrativa!$G$63:$G$67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420E-4703-80BA-63C18AAAFDA2}"/>
            </c:ext>
          </c:extLst>
        </c:ser>
        <c:dLbls>
          <c:showLegendKey val="0"/>
          <c:showVal val="0"/>
          <c:showCatName val="0"/>
          <c:showSerName val="0"/>
          <c:showPercent val="0"/>
          <c:showBubbleSize val="0"/>
        </c:dLbls>
        <c:gapWidth val="219"/>
        <c:overlap val="-27"/>
        <c:axId val="1724591344"/>
        <c:axId val="1724585360"/>
      </c:barChart>
      <c:catAx>
        <c:axId val="172459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5360"/>
        <c:crosses val="autoZero"/>
        <c:auto val="1"/>
        <c:lblAlgn val="ctr"/>
        <c:lblOffset val="100"/>
        <c:noMultiLvlLbl val="0"/>
      </c:catAx>
      <c:valAx>
        <c:axId val="172458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913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Juridica!$F$44:$F$48</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Juridica!$G$44:$G$48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5CFA-4A2E-AFEC-24C239CCC4FE}"/>
            </c:ext>
          </c:extLst>
        </c:ser>
        <c:dLbls>
          <c:showLegendKey val="0"/>
          <c:showVal val="0"/>
          <c:showCatName val="0"/>
          <c:showSerName val="0"/>
          <c:showPercent val="0"/>
          <c:showBubbleSize val="0"/>
        </c:dLbls>
        <c:gapWidth val="219"/>
        <c:overlap val="-27"/>
        <c:axId val="1724588080"/>
        <c:axId val="1797820784"/>
      </c:barChart>
      <c:catAx>
        <c:axId val="1724588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7820784"/>
        <c:crosses val="autoZero"/>
        <c:auto val="1"/>
        <c:lblAlgn val="ctr"/>
        <c:lblOffset val="100"/>
        <c:noMultiLvlLbl val="0"/>
      </c:catAx>
      <c:valAx>
        <c:axId val="1797820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45880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Financiera!$F$42:$F$46</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Financiera!$G$42:$G$46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B83B-401D-B4A5-54478BFB9EFA}"/>
            </c:ext>
          </c:extLst>
        </c:ser>
        <c:dLbls>
          <c:showLegendKey val="0"/>
          <c:showVal val="0"/>
          <c:showCatName val="0"/>
          <c:showSerName val="0"/>
          <c:showPercent val="0"/>
          <c:showBubbleSize val="0"/>
        </c:dLbls>
        <c:gapWidth val="219"/>
        <c:overlap val="-27"/>
        <c:axId val="1723657488"/>
        <c:axId val="1723651504"/>
      </c:barChart>
      <c:catAx>
        <c:axId val="1723657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1504"/>
        <c:crosses val="autoZero"/>
        <c:auto val="1"/>
        <c:lblAlgn val="ctr"/>
        <c:lblOffset val="100"/>
        <c:noMultiLvlLbl val="0"/>
      </c:catAx>
      <c:valAx>
        <c:axId val="1723651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7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'control interno'!$F$47:$F$51</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'control interno'!$G$47:$G$51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E94-4648-981A-AC881013FFAA}"/>
            </c:ext>
          </c:extLst>
        </c:ser>
        <c:dLbls>
          <c:showLegendKey val="0"/>
          <c:showVal val="0"/>
          <c:showCatName val="0"/>
          <c:showSerName val="0"/>
          <c:showPercent val="0"/>
          <c:showBubbleSize val="0"/>
        </c:dLbls>
        <c:gapWidth val="219"/>
        <c:overlap val="-27"/>
        <c:axId val="1723652592"/>
        <c:axId val="1723654768"/>
      </c:barChart>
      <c:catAx>
        <c:axId val="172365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4768"/>
        <c:crosses val="autoZero"/>
        <c:auto val="1"/>
        <c:lblAlgn val="ctr"/>
        <c:lblOffset val="100"/>
        <c:noMultiLvlLbl val="0"/>
      </c:catAx>
      <c:valAx>
        <c:axId val="1723654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3652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800" b="0" i="0" baseline="0">
                <a:effectLst/>
              </a:rPr>
              <a:t>Ejecución Plan de Acción </a:t>
            </a:r>
            <a:endParaRPr lang="es-CO">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Comunicaciones!$F$44:$F$48</c:f>
              <c:strCache>
                <c:ptCount val="5"/>
                <c:pt idx="0">
                  <c:v>Ejecución 1° trimestre (ene- Marzo)</c:v>
                </c:pt>
                <c:pt idx="1">
                  <c:v>Ejecución 2° trimestre (Abr-Jun)</c:v>
                </c:pt>
                <c:pt idx="2">
                  <c:v>Ejecución 3° trimestre (Jul-Sept)</c:v>
                </c:pt>
                <c:pt idx="3">
                  <c:v>Ejecución 4° trimestre (oct-Dic)</c:v>
                </c:pt>
                <c:pt idx="4">
                  <c:v>Total</c:v>
                </c:pt>
              </c:strCache>
            </c:strRef>
          </c:cat>
          <c:val>
            <c:numRef>
              <c:f>Comunicaciones!$G$44:$G$48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8A06-4B66-902C-51FCB0E78C0F}"/>
            </c:ext>
          </c:extLst>
        </c:ser>
        <c:dLbls>
          <c:showLegendKey val="0"/>
          <c:showVal val="0"/>
          <c:showCatName val="0"/>
          <c:showSerName val="0"/>
          <c:showPercent val="0"/>
          <c:showBubbleSize val="0"/>
        </c:dLbls>
        <c:gapWidth val="219"/>
        <c:overlap val="-27"/>
        <c:axId val="1798907056"/>
        <c:axId val="1798912496"/>
      </c:barChart>
      <c:catAx>
        <c:axId val="1798907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8912496"/>
        <c:crosses val="autoZero"/>
        <c:auto val="1"/>
        <c:lblAlgn val="ctr"/>
        <c:lblOffset val="100"/>
        <c:noMultiLvlLbl val="0"/>
      </c:catAx>
      <c:valAx>
        <c:axId val="179891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89070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142875</xdr:colOff>
      <xdr:row>0</xdr:row>
      <xdr:rowOff>22225</xdr:rowOff>
    </xdr:from>
    <xdr:to>
      <xdr:col>35</xdr:col>
      <xdr:colOff>760270</xdr:colOff>
      <xdr:row>4</xdr:row>
      <xdr:rowOff>238125</xdr:rowOff>
    </xdr:to>
    <xdr:pic>
      <xdr:nvPicPr>
        <xdr:cNvPr id="3" name="Imagen 2">
          <a:extLst>
            <a:ext uri="{FF2B5EF4-FFF2-40B4-BE49-F238E27FC236}">
              <a16:creationId xmlns:a16="http://schemas.microsoft.com/office/drawing/2014/main" id="{6D0C3B00-42D0-447D-A704-1918D2108F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25725" y="22225"/>
          <a:ext cx="1712770" cy="1416050"/>
        </a:xfrm>
        <a:prstGeom prst="rect">
          <a:avLst/>
        </a:prstGeom>
      </xdr:spPr>
    </xdr:pic>
    <xdr:clientData/>
  </xdr:twoCellAnchor>
  <xdr:twoCellAnchor>
    <xdr:from>
      <xdr:col>4</xdr:col>
      <xdr:colOff>484909</xdr:colOff>
      <xdr:row>46</xdr:row>
      <xdr:rowOff>204353</xdr:rowOff>
    </xdr:from>
    <xdr:to>
      <xdr:col>7</xdr:col>
      <xdr:colOff>831273</xdr:colOff>
      <xdr:row>66</xdr:row>
      <xdr:rowOff>138544</xdr:rowOff>
    </xdr:to>
    <xdr:graphicFrame macro="">
      <xdr:nvGraphicFramePr>
        <xdr:cNvPr id="4" name="Gráfico 3">
          <a:extLst>
            <a:ext uri="{FF2B5EF4-FFF2-40B4-BE49-F238E27FC236}">
              <a16:creationId xmlns:a16="http://schemas.microsoft.com/office/drawing/2014/main" id="{388B670E-9EA1-4B26-971E-DDE7FB8FD1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476250</xdr:colOff>
      <xdr:row>0</xdr:row>
      <xdr:rowOff>412750</xdr:rowOff>
    </xdr:from>
    <xdr:to>
      <xdr:col>17</xdr:col>
      <xdr:colOff>699306</xdr:colOff>
      <xdr:row>2</xdr:row>
      <xdr:rowOff>285750</xdr:rowOff>
    </xdr:to>
    <xdr:pic>
      <xdr:nvPicPr>
        <xdr:cNvPr id="2" name="Imagen 1">
          <a:extLst>
            <a:ext uri="{FF2B5EF4-FFF2-40B4-BE49-F238E27FC236}">
              <a16:creationId xmlns:a16="http://schemas.microsoft.com/office/drawing/2014/main" id="{ECA52523-C0D7-49E6-A34F-816138D45E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09700" y="412750"/>
          <a:ext cx="1150156" cy="984250"/>
        </a:xfrm>
        <a:prstGeom prst="rect">
          <a:avLst/>
        </a:prstGeom>
      </xdr:spPr>
    </xdr:pic>
    <xdr:clientData/>
  </xdr:twoCellAnchor>
  <xdr:twoCellAnchor>
    <xdr:from>
      <xdr:col>4</xdr:col>
      <xdr:colOff>1083469</xdr:colOff>
      <xdr:row>42</xdr:row>
      <xdr:rowOff>134540</xdr:rowOff>
    </xdr:from>
    <xdr:to>
      <xdr:col>7</xdr:col>
      <xdr:colOff>726281</xdr:colOff>
      <xdr:row>57</xdr:row>
      <xdr:rowOff>20240</xdr:rowOff>
    </xdr:to>
    <xdr:graphicFrame macro="">
      <xdr:nvGraphicFramePr>
        <xdr:cNvPr id="3" name="Gráfico 2">
          <a:extLst>
            <a:ext uri="{FF2B5EF4-FFF2-40B4-BE49-F238E27FC236}">
              <a16:creationId xmlns:a16="http://schemas.microsoft.com/office/drawing/2014/main" id="{D9CB208C-8426-4AE9-978A-4634CF5ED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71436</xdr:colOff>
      <xdr:row>71</xdr:row>
      <xdr:rowOff>157758</xdr:rowOff>
    </xdr:from>
    <xdr:to>
      <xdr:col>8</xdr:col>
      <xdr:colOff>244078</xdr:colOff>
      <xdr:row>92</xdr:row>
      <xdr:rowOff>26789</xdr:rowOff>
    </xdr:to>
    <xdr:graphicFrame macro="">
      <xdr:nvGraphicFramePr>
        <xdr:cNvPr id="2" name="Gráfico 1">
          <a:extLst>
            <a:ext uri="{FF2B5EF4-FFF2-40B4-BE49-F238E27FC236}">
              <a16:creationId xmlns:a16="http://schemas.microsoft.com/office/drawing/2014/main" id="{06BC5D76-F5D0-4AC1-AB1C-87033FAFE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476250</xdr:colOff>
      <xdr:row>0</xdr:row>
      <xdr:rowOff>95250</xdr:rowOff>
    </xdr:from>
    <xdr:to>
      <xdr:col>17</xdr:col>
      <xdr:colOff>1012031</xdr:colOff>
      <xdr:row>4</xdr:row>
      <xdr:rowOff>1</xdr:rowOff>
    </xdr:to>
    <xdr:pic>
      <xdr:nvPicPr>
        <xdr:cNvPr id="3" name="Imagen 2">
          <a:extLst>
            <a:ext uri="{FF2B5EF4-FFF2-40B4-BE49-F238E27FC236}">
              <a16:creationId xmlns:a16="http://schemas.microsoft.com/office/drawing/2014/main" id="{3D69CECB-5641-4E76-A949-C7561368B84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17800" y="95250"/>
          <a:ext cx="1640681" cy="14351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30</xdr:col>
      <xdr:colOff>790575</xdr:colOff>
      <xdr:row>0</xdr:row>
      <xdr:rowOff>88900</xdr:rowOff>
    </xdr:from>
    <xdr:ext cx="1636183" cy="1434042"/>
    <xdr:pic>
      <xdr:nvPicPr>
        <xdr:cNvPr id="2" name="Imagen 1">
          <a:extLst>
            <a:ext uri="{FF2B5EF4-FFF2-40B4-BE49-F238E27FC236}">
              <a16:creationId xmlns:a16="http://schemas.microsoft.com/office/drawing/2014/main" id="{DBCCF767-4D28-487E-A4AC-39A5C57186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65075" y="88900"/>
          <a:ext cx="1636183" cy="1434042"/>
        </a:xfrm>
        <a:prstGeom prst="rect">
          <a:avLst/>
        </a:prstGeom>
      </xdr:spPr>
    </xdr:pic>
    <xdr:clientData/>
  </xdr:oneCellAnchor>
  <xdr:twoCellAnchor>
    <xdr:from>
      <xdr:col>5</xdr:col>
      <xdr:colOff>1039090</xdr:colOff>
      <xdr:row>66</xdr:row>
      <xdr:rowOff>65809</xdr:rowOff>
    </xdr:from>
    <xdr:to>
      <xdr:col>6</xdr:col>
      <xdr:colOff>2736272</xdr:colOff>
      <xdr:row>80</xdr:row>
      <xdr:rowOff>142009</xdr:rowOff>
    </xdr:to>
    <xdr:graphicFrame macro="">
      <xdr:nvGraphicFramePr>
        <xdr:cNvPr id="3" name="Gráfico 2">
          <a:extLst>
            <a:ext uri="{FF2B5EF4-FFF2-40B4-BE49-F238E27FC236}">
              <a16:creationId xmlns:a16="http://schemas.microsoft.com/office/drawing/2014/main" id="{64F2F069-D63D-4095-9AED-5BD1B23D0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2082511</xdr:colOff>
      <xdr:row>0</xdr:row>
      <xdr:rowOff>0</xdr:rowOff>
    </xdr:from>
    <xdr:to>
      <xdr:col>11</xdr:col>
      <xdr:colOff>348963</xdr:colOff>
      <xdr:row>4</xdr:row>
      <xdr:rowOff>269587</xdr:rowOff>
    </xdr:to>
    <xdr:pic>
      <xdr:nvPicPr>
        <xdr:cNvPr id="3" name="Imagen 2">
          <a:extLst>
            <a:ext uri="{FF2B5EF4-FFF2-40B4-BE49-F238E27FC236}">
              <a16:creationId xmlns:a16="http://schemas.microsoft.com/office/drawing/2014/main" id="{387D9733-7443-438C-8007-D77DFC5A99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2420" y="0"/>
          <a:ext cx="1712770" cy="1447223"/>
        </a:xfrm>
        <a:prstGeom prst="rect">
          <a:avLst/>
        </a:prstGeom>
      </xdr:spPr>
    </xdr:pic>
    <xdr:clientData/>
  </xdr:twoCellAnchor>
  <xdr:twoCellAnchor>
    <xdr:from>
      <xdr:col>4</xdr:col>
      <xdr:colOff>1004454</xdr:colOff>
      <xdr:row>69</xdr:row>
      <xdr:rowOff>65809</xdr:rowOff>
    </xdr:from>
    <xdr:to>
      <xdr:col>6</xdr:col>
      <xdr:colOff>1627909</xdr:colOff>
      <xdr:row>83</xdr:row>
      <xdr:rowOff>142009</xdr:rowOff>
    </xdr:to>
    <xdr:graphicFrame macro="">
      <xdr:nvGraphicFramePr>
        <xdr:cNvPr id="4" name="Gráfico 3">
          <a:extLst>
            <a:ext uri="{FF2B5EF4-FFF2-40B4-BE49-F238E27FC236}">
              <a16:creationId xmlns:a16="http://schemas.microsoft.com/office/drawing/2014/main" id="{EFA2638F-B30F-4D84-9A4F-DE3CF3FD3B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580159</xdr:colOff>
      <xdr:row>0</xdr:row>
      <xdr:rowOff>119207</xdr:rowOff>
    </xdr:from>
    <xdr:to>
      <xdr:col>18</xdr:col>
      <xdr:colOff>103909</xdr:colOff>
      <xdr:row>4</xdr:row>
      <xdr:rowOff>243939</xdr:rowOff>
    </xdr:to>
    <xdr:pic>
      <xdr:nvPicPr>
        <xdr:cNvPr id="3" name="Imagen 2">
          <a:extLst>
            <a:ext uri="{FF2B5EF4-FFF2-40B4-BE49-F238E27FC236}">
              <a16:creationId xmlns:a16="http://schemas.microsoft.com/office/drawing/2014/main" id="{4CD5D479-ED6E-4582-8785-B06282EE7D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704886" y="119207"/>
          <a:ext cx="1636568" cy="1440914"/>
        </a:xfrm>
        <a:prstGeom prst="rect">
          <a:avLst/>
        </a:prstGeom>
      </xdr:spPr>
    </xdr:pic>
    <xdr:clientData/>
  </xdr:twoCellAnchor>
  <xdr:twoCellAnchor>
    <xdr:from>
      <xdr:col>4</xdr:col>
      <xdr:colOff>1056409</xdr:colOff>
      <xdr:row>49</xdr:row>
      <xdr:rowOff>65809</xdr:rowOff>
    </xdr:from>
    <xdr:to>
      <xdr:col>6</xdr:col>
      <xdr:colOff>1679864</xdr:colOff>
      <xdr:row>65</xdr:row>
      <xdr:rowOff>20782</xdr:rowOff>
    </xdr:to>
    <xdr:graphicFrame macro="">
      <xdr:nvGraphicFramePr>
        <xdr:cNvPr id="4" name="Gráfico 3">
          <a:extLst>
            <a:ext uri="{FF2B5EF4-FFF2-40B4-BE49-F238E27FC236}">
              <a16:creationId xmlns:a16="http://schemas.microsoft.com/office/drawing/2014/main" id="{99BE028E-47D1-4408-BD22-29227B9074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261938</xdr:colOff>
      <xdr:row>0</xdr:row>
      <xdr:rowOff>174625</xdr:rowOff>
    </xdr:from>
    <xdr:to>
      <xdr:col>13</xdr:col>
      <xdr:colOff>134938</xdr:colOff>
      <xdr:row>3</xdr:row>
      <xdr:rowOff>265340</xdr:rowOff>
    </xdr:to>
    <xdr:pic>
      <xdr:nvPicPr>
        <xdr:cNvPr id="3" name="Imagen 2">
          <a:extLst>
            <a:ext uri="{FF2B5EF4-FFF2-40B4-BE49-F238E27FC236}">
              <a16:creationId xmlns:a16="http://schemas.microsoft.com/office/drawing/2014/main" id="{458EB4F5-7359-4C06-9C46-5EEC6D50A8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73688" y="174625"/>
          <a:ext cx="1111250" cy="992188"/>
        </a:xfrm>
        <a:prstGeom prst="rect">
          <a:avLst/>
        </a:prstGeom>
      </xdr:spPr>
    </xdr:pic>
    <xdr:clientData/>
  </xdr:twoCellAnchor>
  <xdr:twoCellAnchor>
    <xdr:from>
      <xdr:col>4</xdr:col>
      <xdr:colOff>1047750</xdr:colOff>
      <xdr:row>47</xdr:row>
      <xdr:rowOff>176213</xdr:rowOff>
    </xdr:from>
    <xdr:to>
      <xdr:col>6</xdr:col>
      <xdr:colOff>1666875</xdr:colOff>
      <xdr:row>62</xdr:row>
      <xdr:rowOff>61913</xdr:rowOff>
    </xdr:to>
    <xdr:graphicFrame macro="">
      <xdr:nvGraphicFramePr>
        <xdr:cNvPr id="4" name="Gráfico 3">
          <a:extLst>
            <a:ext uri="{FF2B5EF4-FFF2-40B4-BE49-F238E27FC236}">
              <a16:creationId xmlns:a16="http://schemas.microsoft.com/office/drawing/2014/main" id="{695EA6E1-6A3E-4222-AE4C-8C1B20FEC7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12</xdr:col>
      <xdr:colOff>0</xdr:colOff>
      <xdr:row>0</xdr:row>
      <xdr:rowOff>412750</xdr:rowOff>
    </xdr:from>
    <xdr:ext cx="0" cy="2264764"/>
    <xdr:pic>
      <xdr:nvPicPr>
        <xdr:cNvPr id="2" name="Imagen 1">
          <a:extLst>
            <a:ext uri="{FF2B5EF4-FFF2-40B4-BE49-F238E27FC236}">
              <a16:creationId xmlns:a16="http://schemas.microsoft.com/office/drawing/2014/main" id="{DB4D536B-FA67-4657-AA4C-F4FDC6A149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0" y="193675"/>
          <a:ext cx="0" cy="2264764"/>
        </a:xfrm>
        <a:prstGeom prst="rect">
          <a:avLst/>
        </a:prstGeom>
      </xdr:spPr>
    </xdr:pic>
    <xdr:clientData/>
  </xdr:oneCellAnchor>
  <xdr:twoCellAnchor>
    <xdr:from>
      <xdr:col>4</xdr:col>
      <xdr:colOff>1021772</xdr:colOff>
      <xdr:row>52</xdr:row>
      <xdr:rowOff>169718</xdr:rowOff>
    </xdr:from>
    <xdr:to>
      <xdr:col>6</xdr:col>
      <xdr:colOff>1645227</xdr:colOff>
      <xdr:row>67</xdr:row>
      <xdr:rowOff>55418</xdr:rowOff>
    </xdr:to>
    <xdr:graphicFrame macro="">
      <xdr:nvGraphicFramePr>
        <xdr:cNvPr id="3" name="Gráfico 2">
          <a:extLst>
            <a:ext uri="{FF2B5EF4-FFF2-40B4-BE49-F238E27FC236}">
              <a16:creationId xmlns:a16="http://schemas.microsoft.com/office/drawing/2014/main" id="{72C3D6B1-B2D4-425D-9F71-958271411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oneCellAnchor>
    <xdr:from>
      <xdr:col>16</xdr:col>
      <xdr:colOff>476250</xdr:colOff>
      <xdr:row>0</xdr:row>
      <xdr:rowOff>412750</xdr:rowOff>
    </xdr:from>
    <xdr:ext cx="1181100" cy="1656195"/>
    <xdr:pic>
      <xdr:nvPicPr>
        <xdr:cNvPr id="2" name="Imagen 1">
          <a:extLst>
            <a:ext uri="{FF2B5EF4-FFF2-40B4-BE49-F238E27FC236}">
              <a16:creationId xmlns:a16="http://schemas.microsoft.com/office/drawing/2014/main" id="{D8807D7B-1897-4937-9A0C-E905025712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0" y="184150"/>
          <a:ext cx="1181100" cy="1656195"/>
        </a:xfrm>
        <a:prstGeom prst="rect">
          <a:avLst/>
        </a:prstGeom>
      </xdr:spPr>
    </xdr:pic>
    <xdr:clientData/>
  </xdr:oneCellAnchor>
  <xdr:twoCellAnchor>
    <xdr:from>
      <xdr:col>5</xdr:col>
      <xdr:colOff>138546</xdr:colOff>
      <xdr:row>48</xdr:row>
      <xdr:rowOff>187036</xdr:rowOff>
    </xdr:from>
    <xdr:to>
      <xdr:col>6</xdr:col>
      <xdr:colOff>1835728</xdr:colOff>
      <xdr:row>63</xdr:row>
      <xdr:rowOff>72736</xdr:rowOff>
    </xdr:to>
    <xdr:graphicFrame macro="">
      <xdr:nvGraphicFramePr>
        <xdr:cNvPr id="3" name="Gráfico 2">
          <a:extLst>
            <a:ext uri="{FF2B5EF4-FFF2-40B4-BE49-F238E27FC236}">
              <a16:creationId xmlns:a16="http://schemas.microsoft.com/office/drawing/2014/main" id="{E3457A8E-8AC2-4650-9455-02107066F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3\h\Jorge%20Hernando%20Gutierrez%20Morales\Temporal\Seguimiento%20Ejecuci&#243;n%20Presupuest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sheetName val="Planeación Inversión"/>
      <sheetName val="Planeación Funcionamiento"/>
      <sheetName val="Resumen"/>
      <sheetName val="Gráficas"/>
      <sheetName val="Lista"/>
    </sheetNames>
    <sheetDataSet>
      <sheetData sheetId="0"/>
      <sheetData sheetId="1" refreshError="1"/>
      <sheetData sheetId="2" refreshError="1"/>
      <sheetData sheetId="3" refreshError="1"/>
      <sheetData sheetId="4" refreshError="1"/>
      <sheetData sheetId="5">
        <row r="2">
          <cell r="M2">
            <v>1000000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CB72"/>
  <sheetViews>
    <sheetView zoomScale="44" zoomScaleNormal="70" workbookViewId="0">
      <selection activeCell="AL20" sqref="AL20"/>
    </sheetView>
  </sheetViews>
  <sheetFormatPr baseColWidth="10" defaultColWidth="11.44140625" defaultRowHeight="13.8" x14ac:dyDescent="0.25"/>
  <cols>
    <col min="1" max="1" width="20.21875" style="89" customWidth="1"/>
    <col min="2" max="2" width="18" style="89" customWidth="1"/>
    <col min="3" max="3" width="34.44140625" style="89" customWidth="1"/>
    <col min="4" max="4" width="18.21875" style="89" customWidth="1"/>
    <col min="5" max="5" width="18.5546875" style="89" customWidth="1"/>
    <col min="6" max="6" width="49.5546875" style="89" customWidth="1"/>
    <col min="7" max="7" width="29.5546875" style="89" customWidth="1"/>
    <col min="8" max="8" width="42.21875" style="89" customWidth="1"/>
    <col min="9" max="9" width="10.5546875" style="89" customWidth="1"/>
    <col min="10" max="10" width="17.5546875" style="89" customWidth="1"/>
    <col min="11" max="11" width="22.77734375" style="89" customWidth="1"/>
    <col min="12" max="12" width="28.77734375" style="89" customWidth="1"/>
    <col min="13" max="13" width="17.21875" style="89" customWidth="1"/>
    <col min="14" max="14" width="19.21875" style="89" customWidth="1"/>
    <col min="15" max="15" width="12.77734375" style="89" customWidth="1"/>
    <col min="16" max="16" width="0.21875" style="89" customWidth="1"/>
    <col min="17" max="17" width="12.44140625" style="89" customWidth="1"/>
    <col min="18" max="18" width="13.44140625" style="89" customWidth="1"/>
    <col min="19" max="19" width="9.5546875" style="89" customWidth="1"/>
    <col min="20" max="20" width="9.77734375" style="89" customWidth="1"/>
    <col min="21" max="21" width="9.21875" style="89" customWidth="1"/>
    <col min="22" max="22" width="9.77734375" style="89" customWidth="1"/>
    <col min="23" max="23" width="10" style="89" customWidth="1"/>
    <col min="24" max="26" width="9.21875" style="89" customWidth="1"/>
    <col min="27" max="27" width="9" style="89" customWidth="1"/>
    <col min="28" max="28" width="8.5546875" style="89" customWidth="1"/>
    <col min="29" max="29" width="9.21875" style="89" customWidth="1"/>
    <col min="30" max="30" width="8.21875" style="89" customWidth="1"/>
    <col min="31" max="34" width="15.77734375" style="89" customWidth="1"/>
    <col min="35" max="35" width="16.44140625" style="89" customWidth="1"/>
    <col min="36" max="36" width="62.21875" style="89" customWidth="1"/>
    <col min="37" max="37" width="14.77734375" style="89" customWidth="1"/>
    <col min="38" max="38" width="51.44140625" style="89" customWidth="1"/>
    <col min="39" max="39" width="12.5546875" style="89" bestFit="1" customWidth="1"/>
    <col min="40" max="40" width="55.21875" style="192" customWidth="1"/>
    <col min="41" max="41" width="12.5546875" style="89" bestFit="1" customWidth="1"/>
    <col min="42" max="42" width="51" style="89" customWidth="1"/>
    <col min="43" max="43" width="19.77734375" style="193" customWidth="1"/>
    <col min="44" max="80" width="11.44140625" style="90"/>
    <col min="81" max="16384" width="11.44140625" style="89"/>
  </cols>
  <sheetData>
    <row r="1" spans="1:45" ht="23.4" thickBot="1" x14ac:dyDescent="0.3">
      <c r="A1" s="938" t="s">
        <v>637</v>
      </c>
      <c r="B1" s="939"/>
      <c r="C1" s="939"/>
      <c r="D1" s="939"/>
      <c r="E1" s="939"/>
      <c r="F1" s="940"/>
      <c r="G1" s="14"/>
      <c r="H1" s="15"/>
      <c r="I1" s="15"/>
      <c r="J1" s="15"/>
      <c r="K1" s="15"/>
      <c r="L1" s="15"/>
      <c r="M1" s="15"/>
      <c r="N1" s="15"/>
      <c r="O1" s="15"/>
      <c r="P1" s="15"/>
      <c r="Q1" s="15"/>
      <c r="R1" s="15"/>
      <c r="S1" s="74"/>
      <c r="T1" s="74"/>
      <c r="U1" s="74"/>
      <c r="V1" s="74"/>
      <c r="W1" s="74"/>
      <c r="X1" s="74"/>
      <c r="Y1" s="74"/>
      <c r="Z1" s="74"/>
      <c r="AA1" s="74"/>
      <c r="AB1" s="74"/>
      <c r="AC1" s="74"/>
      <c r="AD1" s="74"/>
      <c r="AE1" s="74"/>
      <c r="AF1" s="74"/>
      <c r="AG1" s="74"/>
      <c r="AH1" s="74"/>
      <c r="AI1" s="90"/>
      <c r="AJ1" s="90"/>
      <c r="AK1" s="90"/>
      <c r="AL1" s="90"/>
      <c r="AM1" s="90"/>
      <c r="AN1" s="188"/>
      <c r="AO1" s="90"/>
      <c r="AP1" s="1001" t="s">
        <v>34</v>
      </c>
      <c r="AQ1" s="1002"/>
    </row>
    <row r="2" spans="1:45" ht="24" customHeight="1" thickBot="1" x14ac:dyDescent="0.3">
      <c r="A2" s="941"/>
      <c r="B2" s="942"/>
      <c r="C2" s="942"/>
      <c r="D2" s="942"/>
      <c r="E2" s="942"/>
      <c r="F2" s="943"/>
      <c r="G2" s="17"/>
      <c r="H2" s="18"/>
      <c r="I2" s="18"/>
      <c r="J2" s="18"/>
      <c r="K2" s="18"/>
      <c r="L2" s="18"/>
      <c r="M2" s="18"/>
      <c r="N2" s="18"/>
      <c r="O2" s="18"/>
      <c r="P2" s="18"/>
      <c r="Q2" s="18"/>
      <c r="R2" s="18"/>
      <c r="S2" s="77"/>
      <c r="T2" s="77"/>
      <c r="U2" s="77"/>
      <c r="V2" s="77"/>
      <c r="W2" s="77"/>
      <c r="X2" s="77"/>
      <c r="Y2" s="77"/>
      <c r="Z2" s="77"/>
      <c r="AA2" s="77"/>
      <c r="AB2" s="77"/>
      <c r="AC2" s="77"/>
      <c r="AD2" s="77"/>
      <c r="AE2" s="77"/>
      <c r="AF2" s="77"/>
      <c r="AG2" s="77"/>
      <c r="AH2" s="77"/>
      <c r="AI2" s="90"/>
      <c r="AJ2" s="90"/>
      <c r="AK2" s="90"/>
      <c r="AL2" s="90"/>
      <c r="AM2" s="90"/>
      <c r="AN2" s="188"/>
      <c r="AO2" s="90"/>
      <c r="AP2" s="1003" t="s">
        <v>35</v>
      </c>
      <c r="AQ2" s="1004"/>
    </row>
    <row r="3" spans="1:45" ht="22.8" x14ac:dyDescent="0.25">
      <c r="A3" s="941"/>
      <c r="B3" s="942"/>
      <c r="C3" s="942"/>
      <c r="D3" s="942"/>
      <c r="E3" s="942"/>
      <c r="F3" s="943"/>
      <c r="G3" s="17"/>
      <c r="H3" s="18"/>
      <c r="I3" s="18"/>
      <c r="J3" s="18"/>
      <c r="K3" s="18"/>
      <c r="L3" s="18"/>
      <c r="M3" s="18"/>
      <c r="N3" s="18"/>
      <c r="O3" s="18"/>
      <c r="P3" s="18"/>
      <c r="Q3" s="18"/>
      <c r="R3" s="18"/>
      <c r="S3" s="77"/>
      <c r="T3" s="77"/>
      <c r="U3" s="77"/>
      <c r="V3" s="77"/>
      <c r="W3" s="77"/>
      <c r="X3" s="77"/>
      <c r="Y3" s="77"/>
      <c r="Z3" s="77"/>
      <c r="AA3" s="77"/>
      <c r="AB3" s="77"/>
      <c r="AC3" s="77"/>
      <c r="AD3" s="77"/>
      <c r="AE3" s="77"/>
      <c r="AF3" s="77"/>
      <c r="AG3" s="77"/>
      <c r="AH3" s="77"/>
      <c r="AI3" s="90"/>
      <c r="AJ3" s="90"/>
      <c r="AK3" s="90"/>
      <c r="AL3" s="90"/>
      <c r="AM3" s="90"/>
      <c r="AN3" s="188"/>
      <c r="AO3" s="90"/>
      <c r="AP3" s="1005">
        <v>43739</v>
      </c>
      <c r="AQ3" s="1006"/>
    </row>
    <row r="4" spans="1:45" ht="22.8" x14ac:dyDescent="0.25">
      <c r="A4" s="941"/>
      <c r="B4" s="942"/>
      <c r="C4" s="942"/>
      <c r="D4" s="942"/>
      <c r="E4" s="942"/>
      <c r="F4" s="943"/>
      <c r="G4" s="17"/>
      <c r="H4" s="18"/>
      <c r="I4" s="18"/>
      <c r="J4" s="18"/>
      <c r="K4" s="18"/>
      <c r="L4" s="18"/>
      <c r="M4" s="18"/>
      <c r="N4" s="18"/>
      <c r="O4" s="18"/>
      <c r="P4" s="18"/>
      <c r="Q4" s="18"/>
      <c r="R4" s="18"/>
      <c r="S4" s="77"/>
      <c r="T4" s="77"/>
      <c r="U4" s="77"/>
      <c r="V4" s="77"/>
      <c r="W4" s="77"/>
      <c r="X4" s="77"/>
      <c r="Y4" s="77"/>
      <c r="Z4" s="77"/>
      <c r="AA4" s="77"/>
      <c r="AB4" s="77"/>
      <c r="AC4" s="77"/>
      <c r="AD4" s="77"/>
      <c r="AE4" s="77"/>
      <c r="AF4" s="77"/>
      <c r="AG4" s="77"/>
      <c r="AH4" s="77"/>
      <c r="AI4" s="90"/>
      <c r="AJ4" s="90"/>
      <c r="AK4" s="90"/>
      <c r="AL4" s="90"/>
      <c r="AM4" s="90"/>
      <c r="AN4" s="188"/>
      <c r="AO4" s="90"/>
      <c r="AP4" s="79"/>
      <c r="AQ4" s="189"/>
    </row>
    <row r="5" spans="1:45" ht="23.4" thickBot="1" x14ac:dyDescent="0.3">
      <c r="A5" s="944"/>
      <c r="B5" s="945"/>
      <c r="C5" s="945"/>
      <c r="D5" s="945"/>
      <c r="E5" s="945"/>
      <c r="F5" s="946"/>
      <c r="G5" s="20"/>
      <c r="H5" s="21"/>
      <c r="I5" s="21"/>
      <c r="J5" s="21"/>
      <c r="K5" s="21"/>
      <c r="L5" s="21"/>
      <c r="M5" s="21"/>
      <c r="N5" s="21"/>
      <c r="O5" s="21"/>
      <c r="P5" s="21"/>
      <c r="Q5" s="21"/>
      <c r="R5" s="21"/>
      <c r="S5" s="82"/>
      <c r="T5" s="82"/>
      <c r="U5" s="82"/>
      <c r="V5" s="82"/>
      <c r="W5" s="82"/>
      <c r="X5" s="82"/>
      <c r="Y5" s="82"/>
      <c r="Z5" s="82"/>
      <c r="AA5" s="82"/>
      <c r="AB5" s="82"/>
      <c r="AC5" s="82"/>
      <c r="AD5" s="82"/>
      <c r="AE5" s="82"/>
      <c r="AF5" s="82"/>
      <c r="AG5" s="82"/>
      <c r="AH5" s="82"/>
      <c r="AI5" s="90"/>
      <c r="AJ5" s="90"/>
      <c r="AK5" s="90"/>
      <c r="AL5" s="90"/>
      <c r="AM5" s="90"/>
      <c r="AN5" s="188"/>
      <c r="AO5" s="90"/>
      <c r="AP5" s="84"/>
      <c r="AQ5" s="190"/>
    </row>
    <row r="6" spans="1:45" x14ac:dyDescent="0.25">
      <c r="A6" s="950" t="s">
        <v>96</v>
      </c>
      <c r="B6" s="951"/>
      <c r="C6" s="951"/>
      <c r="D6" s="951"/>
      <c r="E6" s="951"/>
      <c r="F6" s="952"/>
      <c r="G6" s="956" t="s">
        <v>277</v>
      </c>
      <c r="H6" s="957"/>
      <c r="I6" s="957"/>
      <c r="J6" s="957"/>
      <c r="K6" s="452"/>
      <c r="L6" s="452"/>
      <c r="M6" s="452"/>
      <c r="N6" s="452"/>
      <c r="O6" s="452"/>
      <c r="P6" s="452"/>
      <c r="Q6" s="452"/>
      <c r="R6" s="452"/>
      <c r="S6" s="454"/>
      <c r="T6" s="454"/>
      <c r="U6" s="454"/>
      <c r="V6" s="454"/>
      <c r="W6" s="454"/>
      <c r="X6" s="454"/>
      <c r="Y6" s="454"/>
      <c r="Z6" s="454"/>
      <c r="AA6" s="454"/>
      <c r="AB6" s="454"/>
      <c r="AC6" s="454"/>
      <c r="AD6" s="454"/>
      <c r="AE6" s="454"/>
      <c r="AF6" s="454"/>
      <c r="AG6" s="454"/>
      <c r="AH6" s="454"/>
      <c r="AI6" s="453"/>
      <c r="AJ6" s="454"/>
      <c r="AK6" s="454"/>
      <c r="AL6" s="454"/>
      <c r="AM6" s="454"/>
      <c r="AN6" s="455"/>
      <c r="AO6" s="454"/>
      <c r="AP6" s="454"/>
      <c r="AQ6" s="456"/>
    </row>
    <row r="7" spans="1:45" ht="14.4" thickBot="1" x14ac:dyDescent="0.3">
      <c r="A7" s="953"/>
      <c r="B7" s="954"/>
      <c r="C7" s="954"/>
      <c r="D7" s="954"/>
      <c r="E7" s="954"/>
      <c r="F7" s="955"/>
      <c r="G7" s="958"/>
      <c r="H7" s="959"/>
      <c r="I7" s="959"/>
      <c r="J7" s="959"/>
      <c r="K7" s="457"/>
      <c r="L7" s="457"/>
      <c r="M7" s="457"/>
      <c r="N7" s="457"/>
      <c r="O7" s="457"/>
      <c r="P7" s="457"/>
      <c r="Q7" s="457"/>
      <c r="R7" s="457"/>
      <c r="S7" s="86"/>
      <c r="T7" s="86"/>
      <c r="U7" s="86"/>
      <c r="V7" s="86"/>
      <c r="W7" s="86"/>
      <c r="X7" s="86"/>
      <c r="Y7" s="86"/>
      <c r="Z7" s="86"/>
      <c r="AA7" s="86"/>
      <c r="AB7" s="86"/>
      <c r="AC7" s="86"/>
      <c r="AD7" s="86"/>
      <c r="AE7" s="86"/>
      <c r="AF7" s="86"/>
      <c r="AG7" s="86"/>
      <c r="AH7" s="86"/>
      <c r="AI7" s="458"/>
      <c r="AJ7" s="459"/>
      <c r="AK7" s="459"/>
      <c r="AL7" s="459"/>
      <c r="AM7" s="459"/>
      <c r="AN7" s="460"/>
      <c r="AO7" s="459"/>
      <c r="AP7" s="459"/>
      <c r="AQ7" s="461"/>
    </row>
    <row r="8" spans="1:45" ht="27" customHeight="1" thickBot="1" x14ac:dyDescent="0.45">
      <c r="A8" s="961" t="s">
        <v>39</v>
      </c>
      <c r="B8" s="962"/>
      <c r="C8" s="962"/>
      <c r="D8" s="963"/>
      <c r="E8" s="964" t="s">
        <v>639</v>
      </c>
      <c r="F8" s="964"/>
      <c r="G8" s="964"/>
      <c r="H8" s="964"/>
      <c r="I8" s="964"/>
      <c r="J8" s="964"/>
      <c r="K8" s="964"/>
      <c r="L8" s="964"/>
      <c r="M8" s="964"/>
      <c r="N8" s="964"/>
      <c r="O8" s="964"/>
      <c r="P8" s="964"/>
      <c r="Q8" s="964"/>
      <c r="R8" s="964"/>
      <c r="S8" s="1014" t="s">
        <v>1</v>
      </c>
      <c r="T8" s="1015"/>
      <c r="U8" s="1015"/>
      <c r="V8" s="1015"/>
      <c r="W8" s="1015"/>
      <c r="X8" s="1015"/>
      <c r="Y8" s="1015"/>
      <c r="Z8" s="1015"/>
      <c r="AA8" s="1015"/>
      <c r="AB8" s="1015"/>
      <c r="AC8" s="1015"/>
      <c r="AD8" s="1015"/>
      <c r="AE8" s="1015"/>
      <c r="AF8" s="1015"/>
      <c r="AG8" s="1015"/>
      <c r="AH8" s="1016"/>
      <c r="AI8" s="1007" t="s">
        <v>415</v>
      </c>
      <c r="AJ8" s="1008"/>
      <c r="AK8" s="1008"/>
      <c r="AL8" s="1008"/>
      <c r="AM8" s="1008"/>
      <c r="AN8" s="1008"/>
      <c r="AO8" s="1008"/>
      <c r="AP8" s="1008"/>
      <c r="AQ8" s="1008"/>
    </row>
    <row r="9" spans="1:45" ht="41.25" customHeight="1" x14ac:dyDescent="0.25">
      <c r="A9" s="948" t="s">
        <v>0</v>
      </c>
      <c r="B9" s="948" t="s">
        <v>36</v>
      </c>
      <c r="C9" s="948" t="s">
        <v>37</v>
      </c>
      <c r="D9" s="948" t="s">
        <v>38</v>
      </c>
      <c r="E9" s="119" t="s">
        <v>3</v>
      </c>
      <c r="F9" s="960" t="s">
        <v>4</v>
      </c>
      <c r="G9" s="960" t="s">
        <v>5</v>
      </c>
      <c r="H9" s="965" t="s">
        <v>6</v>
      </c>
      <c r="I9" s="972" t="s">
        <v>7</v>
      </c>
      <c r="J9" s="960" t="s">
        <v>8</v>
      </c>
      <c r="K9" s="960" t="s">
        <v>9</v>
      </c>
      <c r="L9" s="973" t="s">
        <v>10</v>
      </c>
      <c r="M9" s="960" t="s">
        <v>11</v>
      </c>
      <c r="N9" s="960" t="s">
        <v>12</v>
      </c>
      <c r="O9" s="960" t="s">
        <v>13</v>
      </c>
      <c r="P9" s="960" t="s">
        <v>14</v>
      </c>
      <c r="Q9" s="975" t="s">
        <v>15</v>
      </c>
      <c r="R9" s="976"/>
      <c r="S9" s="355" t="s">
        <v>71</v>
      </c>
      <c r="T9" s="356"/>
      <c r="U9" s="356"/>
      <c r="V9" s="356"/>
      <c r="W9" s="356"/>
      <c r="X9" s="356"/>
      <c r="Y9" s="356"/>
      <c r="Z9" s="356"/>
      <c r="AA9" s="356"/>
      <c r="AB9" s="356"/>
      <c r="AC9" s="356"/>
      <c r="AD9" s="357"/>
      <c r="AE9" s="171" t="s">
        <v>26</v>
      </c>
      <c r="AF9" s="171" t="s">
        <v>27</v>
      </c>
      <c r="AG9" s="171" t="s">
        <v>28</v>
      </c>
      <c r="AH9" s="553" t="s">
        <v>29</v>
      </c>
      <c r="AI9" s="1000" t="s">
        <v>416</v>
      </c>
      <c r="AJ9" s="1000" t="s">
        <v>17</v>
      </c>
      <c r="AK9" s="1000" t="s">
        <v>416</v>
      </c>
      <c r="AL9" s="1000" t="s">
        <v>18</v>
      </c>
      <c r="AM9" s="1012" t="s">
        <v>416</v>
      </c>
      <c r="AN9" s="1011" t="s">
        <v>19</v>
      </c>
      <c r="AO9" s="1000" t="s">
        <v>416</v>
      </c>
      <c r="AP9" s="1000" t="s">
        <v>20</v>
      </c>
      <c r="AQ9" s="1000" t="s">
        <v>21</v>
      </c>
    </row>
    <row r="10" spans="1:45" ht="17.25" customHeight="1" x14ac:dyDescent="0.25">
      <c r="A10" s="949"/>
      <c r="B10" s="949"/>
      <c r="C10" s="949"/>
      <c r="D10" s="949"/>
      <c r="E10" s="119" t="s">
        <v>22</v>
      </c>
      <c r="F10" s="960"/>
      <c r="G10" s="960"/>
      <c r="H10" s="965"/>
      <c r="I10" s="972"/>
      <c r="J10" s="960"/>
      <c r="K10" s="960"/>
      <c r="L10" s="974"/>
      <c r="M10" s="960"/>
      <c r="N10" s="960"/>
      <c r="O10" s="960"/>
      <c r="P10" s="960"/>
      <c r="Q10" s="119" t="s">
        <v>23</v>
      </c>
      <c r="R10" s="119" t="s">
        <v>24</v>
      </c>
      <c r="S10" s="4" t="s">
        <v>223</v>
      </c>
      <c r="T10" s="4" t="s">
        <v>228</v>
      </c>
      <c r="U10" s="4" t="s">
        <v>224</v>
      </c>
      <c r="V10" s="4" t="s">
        <v>229</v>
      </c>
      <c r="W10" s="4" t="s">
        <v>604</v>
      </c>
      <c r="X10" s="4" t="s">
        <v>605</v>
      </c>
      <c r="Y10" s="4" t="s">
        <v>606</v>
      </c>
      <c r="Z10" s="4" t="s">
        <v>607</v>
      </c>
      <c r="AA10" s="4" t="s">
        <v>240</v>
      </c>
      <c r="AB10" s="4" t="s">
        <v>233</v>
      </c>
      <c r="AC10" s="4" t="s">
        <v>243</v>
      </c>
      <c r="AD10" s="4" t="s">
        <v>305</v>
      </c>
      <c r="AE10" s="172"/>
      <c r="AF10" s="172"/>
      <c r="AG10" s="172"/>
      <c r="AH10" s="554"/>
      <c r="AI10" s="1000"/>
      <c r="AJ10" s="1000"/>
      <c r="AK10" s="1000"/>
      <c r="AL10" s="1000"/>
      <c r="AM10" s="1013"/>
      <c r="AN10" s="1011"/>
      <c r="AO10" s="1000"/>
      <c r="AP10" s="1000"/>
      <c r="AQ10" s="1000"/>
    </row>
    <row r="11" spans="1:45" ht="18.75" customHeight="1" thickBot="1" x14ac:dyDescent="0.3">
      <c r="A11" s="949"/>
      <c r="B11" s="949"/>
      <c r="C11" s="949"/>
      <c r="D11" s="949"/>
      <c r="E11" s="980" t="s">
        <v>25</v>
      </c>
      <c r="F11" s="981"/>
      <c r="G11" s="947"/>
      <c r="H11" s="947"/>
      <c r="I11" s="947"/>
      <c r="J11" s="947"/>
      <c r="K11" s="947"/>
      <c r="L11" s="947"/>
      <c r="M11" s="947"/>
      <c r="N11" s="947"/>
      <c r="O11" s="947"/>
      <c r="P11" s="947"/>
      <c r="Q11" s="947"/>
      <c r="R11" s="947"/>
      <c r="S11" s="535"/>
      <c r="T11" s="535"/>
      <c r="U11" s="535"/>
      <c r="V11" s="535"/>
      <c r="W11" s="535"/>
      <c r="X11" s="535"/>
      <c r="Y11" s="535"/>
      <c r="Z11" s="535"/>
      <c r="AA11" s="535"/>
      <c r="AB11" s="535"/>
      <c r="AC11" s="535"/>
      <c r="AD11" s="535"/>
      <c r="AE11" s="556"/>
      <c r="AF11" s="556"/>
      <c r="AG11" s="556"/>
      <c r="AH11" s="555"/>
    </row>
    <row r="12" spans="1:45" s="90" customFormat="1" ht="22.5" customHeight="1" thickBot="1" x14ac:dyDescent="0.3">
      <c r="A12" s="977"/>
      <c r="B12" s="978"/>
      <c r="C12" s="978"/>
      <c r="D12" s="978"/>
      <c r="E12" s="978"/>
      <c r="F12" s="978"/>
      <c r="G12" s="978"/>
      <c r="H12" s="978"/>
      <c r="I12" s="978"/>
      <c r="J12" s="978"/>
      <c r="K12" s="978"/>
      <c r="L12" s="978"/>
      <c r="M12" s="978"/>
      <c r="N12" s="978"/>
      <c r="O12" s="978"/>
      <c r="P12" s="978"/>
      <c r="Q12" s="978"/>
      <c r="R12" s="979"/>
      <c r="S12" s="997"/>
      <c r="T12" s="998"/>
      <c r="U12" s="998"/>
      <c r="V12" s="998"/>
      <c r="W12" s="998"/>
      <c r="X12" s="998"/>
      <c r="Y12" s="998"/>
      <c r="Z12" s="998"/>
      <c r="AA12" s="998"/>
      <c r="AB12" s="998"/>
      <c r="AC12" s="998"/>
      <c r="AD12" s="998"/>
      <c r="AE12" s="998"/>
      <c r="AF12" s="998"/>
      <c r="AG12" s="998"/>
      <c r="AH12" s="999"/>
      <c r="AI12" s="227" t="e">
        <f>AVERAGE(AI19,AI30,AI33,AI37,AI40)</f>
        <v>#DIV/0!</v>
      </c>
      <c r="AJ12" s="228"/>
      <c r="AK12" s="229" t="e">
        <f>AVERAGE(AK19,AK30,AK33,AK37,AK40)</f>
        <v>#DIV/0!</v>
      </c>
      <c r="AL12" s="228"/>
      <c r="AM12" s="229" t="e">
        <f>AVERAGE(AM19,AM30,AM33,AM37,AM40)</f>
        <v>#DIV/0!</v>
      </c>
      <c r="AN12" s="230"/>
      <c r="AO12" s="229" t="e">
        <f>AVERAGE(AO19,AO30,AO33,AO37,AO40)</f>
        <v>#DIV/0!</v>
      </c>
      <c r="AP12" s="228"/>
      <c r="AQ12" s="231" t="e">
        <f>SUM(AI12,AK12,AM12,AO12)</f>
        <v>#DIV/0!</v>
      </c>
    </row>
    <row r="13" spans="1:45" ht="45" customHeight="1" x14ac:dyDescent="0.25">
      <c r="A13" s="982" t="s">
        <v>97</v>
      </c>
      <c r="B13" s="900" t="s">
        <v>98</v>
      </c>
      <c r="C13" s="983" t="s">
        <v>624</v>
      </c>
      <c r="D13" s="902" t="s">
        <v>100</v>
      </c>
      <c r="E13" s="986">
        <v>2.5000000000000001E-2</v>
      </c>
      <c r="F13" s="989" t="s">
        <v>591</v>
      </c>
      <c r="G13" s="915" t="s">
        <v>462</v>
      </c>
      <c r="H13" s="166" t="s">
        <v>626</v>
      </c>
      <c r="I13" s="44">
        <v>0.15</v>
      </c>
      <c r="J13" s="915" t="s">
        <v>417</v>
      </c>
      <c r="K13" s="918" t="s">
        <v>418</v>
      </c>
      <c r="L13" s="915" t="s">
        <v>278</v>
      </c>
      <c r="M13" s="907" t="s">
        <v>277</v>
      </c>
      <c r="N13" s="915" t="s">
        <v>114</v>
      </c>
      <c r="O13" s="937">
        <v>0</v>
      </c>
      <c r="P13" s="993">
        <v>0</v>
      </c>
      <c r="Q13" s="866" t="s">
        <v>44</v>
      </c>
      <c r="R13" s="969" t="s">
        <v>45</v>
      </c>
      <c r="S13" s="488"/>
      <c r="T13" s="559"/>
      <c r="U13" s="488">
        <v>1</v>
      </c>
      <c r="V13" s="818"/>
      <c r="W13" s="488"/>
      <c r="X13" s="565"/>
      <c r="Y13" s="488"/>
      <c r="Z13" s="565"/>
      <c r="AA13" s="488"/>
      <c r="AB13" s="498"/>
      <c r="AC13" s="566"/>
      <c r="AD13" s="567"/>
      <c r="AE13" s="533"/>
      <c r="AF13" s="527"/>
      <c r="AG13" s="527"/>
      <c r="AH13" s="534"/>
      <c r="AI13" s="267"/>
      <c r="AJ13" s="166"/>
      <c r="AK13" s="267"/>
      <c r="AL13" s="166"/>
      <c r="AM13" s="267"/>
      <c r="AN13" s="766"/>
      <c r="AO13" s="267"/>
      <c r="AP13" s="225"/>
      <c r="AQ13" s="226"/>
      <c r="AS13" s="194"/>
    </row>
    <row r="14" spans="1:45" ht="30" x14ac:dyDescent="0.25">
      <c r="A14" s="982"/>
      <c r="B14" s="900"/>
      <c r="C14" s="983"/>
      <c r="D14" s="902"/>
      <c r="E14" s="986"/>
      <c r="F14" s="989"/>
      <c r="G14" s="915"/>
      <c r="H14" s="166" t="s">
        <v>40</v>
      </c>
      <c r="I14" s="44">
        <v>0.15</v>
      </c>
      <c r="J14" s="915"/>
      <c r="K14" s="918"/>
      <c r="L14" s="915"/>
      <c r="M14" s="907"/>
      <c r="N14" s="915"/>
      <c r="O14" s="937"/>
      <c r="P14" s="993"/>
      <c r="Q14" s="866"/>
      <c r="R14" s="969"/>
      <c r="S14" s="488">
        <v>0.5</v>
      </c>
      <c r="T14" s="559"/>
      <c r="U14" s="488"/>
      <c r="V14" s="564"/>
      <c r="W14" s="488"/>
      <c r="X14" s="565"/>
      <c r="Y14" s="488"/>
      <c r="Z14" s="565">
        <v>0.5</v>
      </c>
      <c r="AA14" s="488"/>
      <c r="AB14" s="498"/>
      <c r="AC14" s="566"/>
      <c r="AD14" s="567"/>
      <c r="AE14" s="533"/>
      <c r="AF14" s="527"/>
      <c r="AG14" s="527"/>
      <c r="AH14" s="534"/>
      <c r="AI14" s="267"/>
      <c r="AJ14" s="166"/>
      <c r="AK14" s="267"/>
      <c r="AL14" s="166"/>
      <c r="AM14" s="267"/>
      <c r="AN14" s="766"/>
      <c r="AO14" s="267"/>
      <c r="AP14" s="225"/>
      <c r="AQ14" s="226"/>
    </row>
    <row r="15" spans="1:45" ht="30" x14ac:dyDescent="0.25">
      <c r="A15" s="982"/>
      <c r="B15" s="871"/>
      <c r="C15" s="984"/>
      <c r="D15" s="879"/>
      <c r="E15" s="987"/>
      <c r="F15" s="990"/>
      <c r="G15" s="877"/>
      <c r="H15" s="118" t="s">
        <v>61</v>
      </c>
      <c r="I15" s="41">
        <v>0.15</v>
      </c>
      <c r="J15" s="877"/>
      <c r="K15" s="968"/>
      <c r="L15" s="877"/>
      <c r="M15" s="908"/>
      <c r="N15" s="877"/>
      <c r="O15" s="992"/>
      <c r="P15" s="890"/>
      <c r="Q15" s="920"/>
      <c r="R15" s="970"/>
      <c r="S15" s="488">
        <v>0.5</v>
      </c>
      <c r="T15" s="559"/>
      <c r="U15" s="488"/>
      <c r="V15" s="564"/>
      <c r="W15" s="488"/>
      <c r="X15" s="565"/>
      <c r="Y15" s="488"/>
      <c r="Z15" s="565">
        <v>0.5</v>
      </c>
      <c r="AA15" s="488"/>
      <c r="AB15" s="498"/>
      <c r="AC15" s="566"/>
      <c r="AD15" s="567"/>
      <c r="AE15" s="533"/>
      <c r="AF15" s="527"/>
      <c r="AG15" s="527"/>
      <c r="AH15" s="534"/>
      <c r="AI15" s="268"/>
      <c r="AJ15" s="118"/>
      <c r="AK15" s="268"/>
      <c r="AL15" s="166"/>
      <c r="AM15" s="268"/>
      <c r="AN15" s="160"/>
      <c r="AO15" s="268"/>
      <c r="AP15" s="160"/>
      <c r="AQ15" s="224"/>
    </row>
    <row r="16" spans="1:45" ht="45" x14ac:dyDescent="0.25">
      <c r="A16" s="982"/>
      <c r="B16" s="871"/>
      <c r="C16" s="984"/>
      <c r="D16" s="879"/>
      <c r="E16" s="987"/>
      <c r="F16" s="990"/>
      <c r="G16" s="877"/>
      <c r="H16" s="118" t="s">
        <v>625</v>
      </c>
      <c r="I16" s="41">
        <v>0.15</v>
      </c>
      <c r="J16" s="877"/>
      <c r="K16" s="968"/>
      <c r="L16" s="877"/>
      <c r="M16" s="908"/>
      <c r="N16" s="877"/>
      <c r="O16" s="992"/>
      <c r="P16" s="890"/>
      <c r="Q16" s="920"/>
      <c r="R16" s="970"/>
      <c r="S16" s="490"/>
      <c r="T16" s="557"/>
      <c r="U16" s="490"/>
      <c r="V16" s="568">
        <v>0.33</v>
      </c>
      <c r="W16" s="561"/>
      <c r="X16" s="569"/>
      <c r="Y16" s="561">
        <v>0.33</v>
      </c>
      <c r="Z16" s="569"/>
      <c r="AA16" s="562"/>
      <c r="AB16" s="563"/>
      <c r="AC16" s="570"/>
      <c r="AD16" s="571">
        <v>0.34</v>
      </c>
      <c r="AE16" s="531"/>
      <c r="AF16" s="528"/>
      <c r="AG16" s="528"/>
      <c r="AH16" s="532"/>
      <c r="AI16" s="268"/>
      <c r="AJ16" s="118"/>
      <c r="AK16" s="268"/>
      <c r="AL16" s="118"/>
      <c r="AM16" s="268"/>
      <c r="AN16" s="118"/>
      <c r="AO16" s="268"/>
      <c r="AP16" s="162"/>
      <c r="AQ16" s="224"/>
    </row>
    <row r="17" spans="1:80" ht="30" x14ac:dyDescent="0.25">
      <c r="A17" s="982"/>
      <c r="B17" s="871"/>
      <c r="C17" s="984"/>
      <c r="D17" s="879"/>
      <c r="E17" s="987"/>
      <c r="F17" s="990"/>
      <c r="G17" s="877"/>
      <c r="H17" s="118" t="s">
        <v>428</v>
      </c>
      <c r="I17" s="41">
        <v>0.15</v>
      </c>
      <c r="J17" s="877"/>
      <c r="K17" s="968"/>
      <c r="L17" s="877"/>
      <c r="M17" s="908"/>
      <c r="N17" s="877"/>
      <c r="O17" s="992"/>
      <c r="P17" s="890"/>
      <c r="Q17" s="920"/>
      <c r="R17" s="970"/>
      <c r="S17" s="490"/>
      <c r="T17" s="557"/>
      <c r="U17" s="490"/>
      <c r="V17" s="568">
        <v>0.33</v>
      </c>
      <c r="W17" s="561"/>
      <c r="X17" s="569"/>
      <c r="Y17" s="561">
        <v>0.33</v>
      </c>
      <c r="Z17" s="569"/>
      <c r="AA17" s="562"/>
      <c r="AB17" s="563"/>
      <c r="AC17" s="570"/>
      <c r="AD17" s="571">
        <v>0.34</v>
      </c>
      <c r="AE17" s="531"/>
      <c r="AF17" s="528"/>
      <c r="AG17" s="528"/>
      <c r="AH17" s="532"/>
      <c r="AI17" s="268"/>
      <c r="AJ17" s="118"/>
      <c r="AK17" s="268"/>
      <c r="AL17" s="118"/>
      <c r="AM17" s="268"/>
      <c r="AN17" s="118"/>
      <c r="AO17" s="268"/>
      <c r="AP17" s="162"/>
      <c r="AQ17" s="224"/>
    </row>
    <row r="18" spans="1:80" ht="30.6" thickBot="1" x14ac:dyDescent="0.3">
      <c r="A18" s="982"/>
      <c r="B18" s="871"/>
      <c r="C18" s="984"/>
      <c r="D18" s="879"/>
      <c r="E18" s="987"/>
      <c r="F18" s="990"/>
      <c r="G18" s="877"/>
      <c r="H18" s="210" t="s">
        <v>427</v>
      </c>
      <c r="I18" s="42">
        <v>0.05</v>
      </c>
      <c r="J18" s="877"/>
      <c r="K18" s="968"/>
      <c r="L18" s="877"/>
      <c r="M18" s="908"/>
      <c r="N18" s="877"/>
      <c r="O18" s="992"/>
      <c r="P18" s="890"/>
      <c r="Q18" s="920"/>
      <c r="R18" s="970"/>
      <c r="S18" s="536"/>
      <c r="T18" s="558"/>
      <c r="U18" s="536"/>
      <c r="V18" s="568">
        <v>0.33</v>
      </c>
      <c r="W18" s="561"/>
      <c r="X18" s="569"/>
      <c r="Y18" s="561">
        <v>0.33</v>
      </c>
      <c r="Z18" s="569"/>
      <c r="AA18" s="562"/>
      <c r="AB18" s="563"/>
      <c r="AC18" s="570"/>
      <c r="AD18" s="571">
        <v>0.34</v>
      </c>
      <c r="AE18" s="537"/>
      <c r="AF18" s="538"/>
      <c r="AG18" s="538"/>
      <c r="AH18" s="539"/>
      <c r="AI18" s="269"/>
      <c r="AJ18" s="118"/>
      <c r="AK18" s="269"/>
      <c r="AL18" s="210"/>
      <c r="AM18" s="269"/>
      <c r="AN18" s="210"/>
      <c r="AO18" s="269"/>
      <c r="AP18" s="222"/>
      <c r="AQ18" s="232"/>
    </row>
    <row r="19" spans="1:80" s="253" customFormat="1" ht="16.2" thickBot="1" x14ac:dyDescent="0.35">
      <c r="A19" s="982"/>
      <c r="B19" s="901"/>
      <c r="C19" s="985"/>
      <c r="D19" s="903"/>
      <c r="E19" s="988"/>
      <c r="F19" s="991"/>
      <c r="G19" s="966"/>
      <c r="H19" s="254"/>
      <c r="I19" s="213">
        <f>SUM(I13:I18)</f>
        <v>0.8</v>
      </c>
      <c r="J19" s="967"/>
      <c r="K19" s="916"/>
      <c r="L19" s="913"/>
      <c r="M19" s="925"/>
      <c r="N19" s="913"/>
      <c r="O19" s="935"/>
      <c r="P19" s="994"/>
      <c r="Q19" s="864"/>
      <c r="R19" s="971"/>
      <c r="S19" s="787"/>
      <c r="T19" s="787"/>
      <c r="U19" s="787"/>
      <c r="V19" s="787"/>
      <c r="W19" s="787"/>
      <c r="X19" s="787"/>
      <c r="Y19" s="787"/>
      <c r="Z19" s="787"/>
      <c r="AA19" s="787"/>
      <c r="AB19" s="787"/>
      <c r="AC19" s="787"/>
      <c r="AD19" s="787"/>
      <c r="AE19" s="787"/>
      <c r="AF19" s="787"/>
      <c r="AG19" s="787"/>
      <c r="AH19" s="787"/>
      <c r="AI19" s="235" t="e">
        <f>AVERAGE(AI13:AI18)</f>
        <v>#DIV/0!</v>
      </c>
      <c r="AJ19" s="246"/>
      <c r="AK19" s="247" t="e">
        <f>AVERAGE(AK13:AK18)</f>
        <v>#DIV/0!</v>
      </c>
      <c r="AL19" s="246"/>
      <c r="AM19" s="247" t="e">
        <f>AVERAGE(AM13:AM18)</f>
        <v>#DIV/0!</v>
      </c>
      <c r="AN19" s="249"/>
      <c r="AO19" s="247" t="e">
        <f>AVERAGE(AO13:AO18)</f>
        <v>#DIV/0!</v>
      </c>
      <c r="AP19" s="246"/>
      <c r="AQ19" s="236" t="e">
        <f>AVERAGE(AQ13:AQ18)</f>
        <v>#DIV/0!</v>
      </c>
      <c r="AR19" s="252"/>
      <c r="AS19" s="252"/>
      <c r="AT19" s="252"/>
      <c r="AU19" s="252"/>
      <c r="AV19" s="252"/>
      <c r="AW19" s="252"/>
      <c r="AX19" s="252"/>
      <c r="AY19" s="252"/>
      <c r="AZ19" s="252"/>
      <c r="BA19" s="252"/>
      <c r="BB19" s="252"/>
      <c r="BC19" s="252"/>
      <c r="BD19" s="252"/>
      <c r="BE19" s="252"/>
      <c r="BF19" s="252"/>
      <c r="BG19" s="252"/>
      <c r="BH19" s="252"/>
      <c r="BI19" s="252"/>
      <c r="BJ19" s="252"/>
      <c r="BK19" s="252"/>
      <c r="BL19" s="252"/>
      <c r="BM19" s="252"/>
      <c r="BN19" s="252"/>
      <c r="BO19" s="252"/>
      <c r="BP19" s="252"/>
      <c r="BQ19" s="252"/>
      <c r="BR19" s="252"/>
      <c r="BS19" s="252"/>
      <c r="BT19" s="252"/>
      <c r="BU19" s="252"/>
      <c r="BV19" s="252"/>
      <c r="BW19" s="252"/>
      <c r="BX19" s="252"/>
      <c r="BY19" s="252"/>
      <c r="BZ19" s="252"/>
      <c r="CA19" s="252"/>
      <c r="CB19" s="252"/>
    </row>
    <row r="20" spans="1:80" s="253" customFormat="1" ht="165.75" customHeight="1" x14ac:dyDescent="0.25">
      <c r="A20" s="871" t="s">
        <v>97</v>
      </c>
      <c r="B20" s="871" t="s">
        <v>98</v>
      </c>
      <c r="C20" s="871" t="s">
        <v>624</v>
      </c>
      <c r="D20" s="1034" t="s">
        <v>627</v>
      </c>
      <c r="E20" s="1035">
        <v>2.5000000000000001E-2</v>
      </c>
      <c r="F20" s="990" t="s">
        <v>628</v>
      </c>
      <c r="G20" s="877" t="s">
        <v>629</v>
      </c>
      <c r="H20" s="557" t="s">
        <v>630</v>
      </c>
      <c r="I20" s="800">
        <v>0.2</v>
      </c>
      <c r="J20" s="913" t="s">
        <v>634</v>
      </c>
      <c r="K20" s="916" t="s">
        <v>635</v>
      </c>
      <c r="L20" s="913" t="s">
        <v>636</v>
      </c>
      <c r="M20" s="925" t="s">
        <v>277</v>
      </c>
      <c r="N20" s="913" t="s">
        <v>114</v>
      </c>
      <c r="O20" s="935"/>
      <c r="P20" s="170"/>
      <c r="Q20" s="864" t="s">
        <v>44</v>
      </c>
      <c r="R20" s="864" t="s">
        <v>45</v>
      </c>
      <c r="S20" s="490">
        <v>0.5</v>
      </c>
      <c r="T20" s="557"/>
      <c r="U20" s="490"/>
      <c r="V20" s="572"/>
      <c r="W20" s="490"/>
      <c r="X20" s="569"/>
      <c r="Y20" s="490">
        <v>0.5</v>
      </c>
      <c r="Z20" s="569"/>
      <c r="AA20" s="490"/>
      <c r="AB20" s="120"/>
      <c r="AC20" s="573"/>
      <c r="AD20" s="178"/>
      <c r="AE20" s="528"/>
      <c r="AF20" s="528"/>
      <c r="AG20" s="528"/>
      <c r="AH20" s="528"/>
      <c r="AI20" s="268"/>
      <c r="AJ20" s="118"/>
      <c r="AK20" s="268"/>
      <c r="AL20" s="118"/>
      <c r="AM20" s="268"/>
      <c r="AN20" s="49"/>
      <c r="AO20" s="268"/>
      <c r="AP20" s="162"/>
      <c r="AQ20" s="224"/>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row>
    <row r="21" spans="1:80" s="253" customFormat="1" ht="30" x14ac:dyDescent="0.3">
      <c r="A21" s="871"/>
      <c r="B21" s="871"/>
      <c r="C21" s="871"/>
      <c r="D21" s="1034"/>
      <c r="E21" s="987"/>
      <c r="F21" s="990"/>
      <c r="G21" s="877"/>
      <c r="H21" s="557" t="s">
        <v>631</v>
      </c>
      <c r="I21" s="800">
        <v>0.2</v>
      </c>
      <c r="J21" s="914"/>
      <c r="K21" s="917"/>
      <c r="L21" s="914"/>
      <c r="M21" s="874"/>
      <c r="N21" s="914"/>
      <c r="O21" s="936"/>
      <c r="P21" s="170"/>
      <c r="Q21" s="865"/>
      <c r="R21" s="865"/>
      <c r="S21" s="490"/>
      <c r="T21" s="557"/>
      <c r="U21" s="490">
        <v>0.33</v>
      </c>
      <c r="V21" s="568"/>
      <c r="W21" s="562"/>
      <c r="X21" s="569">
        <v>0.33</v>
      </c>
      <c r="Y21" s="562"/>
      <c r="Z21" s="569">
        <v>0.34</v>
      </c>
      <c r="AA21" s="562"/>
      <c r="AB21" s="563"/>
      <c r="AC21" s="570"/>
      <c r="AD21" s="569"/>
      <c r="AE21" s="528"/>
      <c r="AF21" s="528"/>
      <c r="AG21" s="528"/>
      <c r="AH21" s="528"/>
      <c r="AI21" s="268"/>
      <c r="AJ21" s="118"/>
      <c r="AK21" s="268"/>
      <c r="AL21" s="118"/>
      <c r="AM21" s="268"/>
      <c r="AN21" s="160"/>
      <c r="AO21" s="268"/>
      <c r="AP21" s="160"/>
      <c r="AQ21" s="224"/>
      <c r="AR21" s="252"/>
      <c r="AS21" s="252"/>
      <c r="AT21" s="252"/>
      <c r="AU21" s="252"/>
      <c r="AV21" s="252"/>
      <c r="AW21" s="252"/>
      <c r="AX21" s="252"/>
      <c r="AY21" s="252"/>
      <c r="AZ21" s="252"/>
      <c r="BA21" s="252"/>
      <c r="BB21" s="252"/>
      <c r="BC21" s="252"/>
      <c r="BD21" s="252"/>
      <c r="BE21" s="252"/>
      <c r="BF21" s="252"/>
      <c r="BG21" s="252"/>
      <c r="BH21" s="252"/>
      <c r="BI21" s="252"/>
      <c r="BJ21" s="252"/>
      <c r="BK21" s="252"/>
      <c r="BL21" s="252"/>
      <c r="BM21" s="252"/>
      <c r="BN21" s="252"/>
      <c r="BO21" s="252"/>
      <c r="BP21" s="252"/>
      <c r="BQ21" s="252"/>
      <c r="BR21" s="252"/>
      <c r="BS21" s="252"/>
      <c r="BT21" s="252"/>
      <c r="BU21" s="252"/>
      <c r="BV21" s="252"/>
      <c r="BW21" s="252"/>
      <c r="BX21" s="252"/>
      <c r="BY21" s="252"/>
      <c r="BZ21" s="252"/>
      <c r="CA21" s="252"/>
      <c r="CB21" s="252"/>
    </row>
    <row r="22" spans="1:80" s="253" customFormat="1" ht="45" x14ac:dyDescent="0.25">
      <c r="A22" s="871"/>
      <c r="B22" s="871"/>
      <c r="C22" s="871"/>
      <c r="D22" s="1034"/>
      <c r="E22" s="987"/>
      <c r="F22" s="990"/>
      <c r="G22" s="877"/>
      <c r="H22" s="557" t="s">
        <v>632</v>
      </c>
      <c r="I22" s="800">
        <v>0.3</v>
      </c>
      <c r="J22" s="914"/>
      <c r="K22" s="917"/>
      <c r="L22" s="914"/>
      <c r="M22" s="874"/>
      <c r="N22" s="914"/>
      <c r="O22" s="936"/>
      <c r="P22" s="170"/>
      <c r="Q22" s="865"/>
      <c r="R22" s="865"/>
      <c r="S22" s="562">
        <v>0.1</v>
      </c>
      <c r="T22" s="817">
        <v>0.1</v>
      </c>
      <c r="U22" s="562">
        <v>0.1</v>
      </c>
      <c r="V22" s="568">
        <v>0.1</v>
      </c>
      <c r="W22" s="562">
        <v>0.1</v>
      </c>
      <c r="X22" s="569">
        <v>0.1</v>
      </c>
      <c r="Y22" s="562">
        <v>0.1</v>
      </c>
      <c r="Z22" s="569">
        <v>0.3</v>
      </c>
      <c r="AA22" s="562"/>
      <c r="AB22" s="563"/>
      <c r="AC22" s="570"/>
      <c r="AD22" s="569"/>
      <c r="AE22" s="528"/>
      <c r="AF22" s="528"/>
      <c r="AG22" s="528"/>
      <c r="AH22" s="528"/>
      <c r="AI22" s="268"/>
      <c r="AJ22" s="118"/>
      <c r="AK22" s="268"/>
      <c r="AL22" s="118"/>
      <c r="AM22" s="268"/>
      <c r="AN22" s="118"/>
      <c r="AO22" s="268"/>
      <c r="AP22" s="162"/>
      <c r="AQ22" s="224"/>
      <c r="AR22" s="252"/>
      <c r="AS22" s="252"/>
      <c r="AT22" s="252"/>
      <c r="AU22" s="252"/>
      <c r="AV22" s="252"/>
      <c r="AW22" s="252"/>
      <c r="AX22" s="252"/>
      <c r="AY22" s="252"/>
      <c r="AZ22" s="252"/>
      <c r="BA22" s="252"/>
      <c r="BB22" s="252"/>
      <c r="BC22" s="252"/>
      <c r="BD22" s="252"/>
      <c r="BE22" s="252"/>
      <c r="BF22" s="252"/>
      <c r="BG22" s="252"/>
      <c r="BH22" s="252"/>
      <c r="BI22" s="252"/>
      <c r="BJ22" s="252"/>
      <c r="BK22" s="252"/>
      <c r="BL22" s="252"/>
      <c r="BM22" s="252"/>
      <c r="BN22" s="252"/>
      <c r="BO22" s="252"/>
      <c r="BP22" s="252"/>
      <c r="BQ22" s="252"/>
      <c r="BR22" s="252"/>
      <c r="BS22" s="252"/>
      <c r="BT22" s="252"/>
      <c r="BU22" s="252"/>
      <c r="BV22" s="252"/>
      <c r="BW22" s="252"/>
      <c r="BX22" s="252"/>
      <c r="BY22" s="252"/>
      <c r="BZ22" s="252"/>
      <c r="CA22" s="252"/>
      <c r="CB22" s="252"/>
    </row>
    <row r="23" spans="1:80" s="253" customFormat="1" ht="30" x14ac:dyDescent="0.3">
      <c r="A23" s="871"/>
      <c r="B23" s="871"/>
      <c r="C23" s="871"/>
      <c r="D23" s="1034"/>
      <c r="E23" s="987"/>
      <c r="F23" s="990"/>
      <c r="G23" s="877"/>
      <c r="H23" s="557" t="s">
        <v>633</v>
      </c>
      <c r="I23" s="800">
        <v>0.3</v>
      </c>
      <c r="J23" s="915"/>
      <c r="K23" s="918"/>
      <c r="L23" s="915"/>
      <c r="M23" s="907"/>
      <c r="N23" s="915"/>
      <c r="O23" s="937"/>
      <c r="P23" s="170"/>
      <c r="Q23" s="866"/>
      <c r="R23" s="866"/>
      <c r="S23" s="490"/>
      <c r="T23" s="557"/>
      <c r="U23" s="490"/>
      <c r="V23" s="572"/>
      <c r="W23" s="490"/>
      <c r="X23" s="569"/>
      <c r="Y23" s="490"/>
      <c r="Z23" s="569"/>
      <c r="AA23" s="490"/>
      <c r="AB23" s="120">
        <v>0.5</v>
      </c>
      <c r="AC23" s="573"/>
      <c r="AD23" s="569">
        <v>0.5</v>
      </c>
      <c r="AE23" s="528"/>
      <c r="AF23" s="528"/>
      <c r="AG23" s="528"/>
      <c r="AH23" s="528"/>
      <c r="AI23" s="540" t="e">
        <f>AVERAGE(AI18:AI22)</f>
        <v>#DIV/0!</v>
      </c>
      <c r="AJ23" s="797"/>
      <c r="AK23" s="540" t="e">
        <f>AVERAGE(AK18:AK22)</f>
        <v>#DIV/0!</v>
      </c>
      <c r="AL23" s="797"/>
      <c r="AM23" s="540" t="e">
        <f>AVERAGE(AM18:AM22)</f>
        <v>#DIV/0!</v>
      </c>
      <c r="AN23" s="798"/>
      <c r="AO23" s="540" t="e">
        <f>AVERAGE(AO18:AO22)</f>
        <v>#DIV/0!</v>
      </c>
      <c r="AP23" s="797"/>
      <c r="AQ23" s="799" t="e">
        <f>AVERAGE(AQ18:AQ22)</f>
        <v>#DIV/0!</v>
      </c>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row>
    <row r="24" spans="1:80" s="253" customFormat="1" ht="16.2" thickBot="1" x14ac:dyDescent="0.35">
      <c r="A24" s="871"/>
      <c r="B24" s="871"/>
      <c r="C24" s="871"/>
      <c r="D24" s="1034"/>
      <c r="E24" s="1036"/>
      <c r="F24" s="990"/>
      <c r="G24" s="877"/>
      <c r="H24" s="796"/>
      <c r="I24" s="208">
        <f>SUM(I20:I23)</f>
        <v>1</v>
      </c>
      <c r="J24" s="557"/>
      <c r="K24" s="779"/>
      <c r="L24" s="559"/>
      <c r="M24" s="782"/>
      <c r="N24" s="559"/>
      <c r="O24" s="780"/>
      <c r="P24" s="801"/>
      <c r="Q24" s="781"/>
      <c r="R24" s="783"/>
      <c r="S24" s="802"/>
      <c r="T24" s="802"/>
      <c r="U24" s="802"/>
      <c r="V24" s="802"/>
      <c r="W24" s="802"/>
      <c r="X24" s="802"/>
      <c r="Y24" s="802"/>
      <c r="Z24" s="802"/>
      <c r="AA24" s="802"/>
      <c r="AB24" s="802"/>
      <c r="AC24" s="802"/>
      <c r="AD24" s="803"/>
      <c r="AE24" s="804"/>
      <c r="AF24" s="805"/>
      <c r="AG24" s="805"/>
      <c r="AH24" s="806"/>
      <c r="AI24" s="769"/>
      <c r="AJ24" s="807"/>
      <c r="AK24" s="769"/>
      <c r="AL24" s="770"/>
      <c r="AM24" s="769"/>
      <c r="AN24" s="768"/>
      <c r="AO24" s="769"/>
      <c r="AP24" s="770"/>
      <c r="AQ24" s="808"/>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252"/>
      <c r="BX24" s="252"/>
      <c r="BY24" s="252"/>
      <c r="BZ24" s="252"/>
      <c r="CA24" s="252"/>
      <c r="CB24" s="252"/>
    </row>
    <row r="25" spans="1:80" ht="15" x14ac:dyDescent="0.25">
      <c r="A25" s="898" t="s">
        <v>97</v>
      </c>
      <c r="B25" s="900" t="s">
        <v>98</v>
      </c>
      <c r="C25" s="900" t="s">
        <v>107</v>
      </c>
      <c r="D25" s="902" t="s">
        <v>108</v>
      </c>
      <c r="E25" s="1048">
        <v>0.05</v>
      </c>
      <c r="F25" s="1051" t="s">
        <v>463</v>
      </c>
      <c r="G25" s="904" t="s">
        <v>464</v>
      </c>
      <c r="H25" s="788" t="s">
        <v>110</v>
      </c>
      <c r="I25" s="44">
        <v>0.2</v>
      </c>
      <c r="J25" s="907" t="s">
        <v>111</v>
      </c>
      <c r="K25" s="910" t="s">
        <v>419</v>
      </c>
      <c r="L25" s="922" t="s">
        <v>420</v>
      </c>
      <c r="M25" s="907" t="s">
        <v>277</v>
      </c>
      <c r="N25" s="915" t="s">
        <v>114</v>
      </c>
      <c r="O25" s="1045">
        <v>0</v>
      </c>
      <c r="P25" s="1045">
        <v>0</v>
      </c>
      <c r="Q25" s="866" t="s">
        <v>46</v>
      </c>
      <c r="R25" s="969" t="s">
        <v>45</v>
      </c>
      <c r="S25" s="525">
        <v>8.3299999999999999E-2</v>
      </c>
      <c r="T25" s="526">
        <v>8.3299999999999999E-2</v>
      </c>
      <c r="U25" s="525">
        <v>8.3299999999999999E-2</v>
      </c>
      <c r="V25" s="526">
        <v>8.3299999999999999E-2</v>
      </c>
      <c r="W25" s="525">
        <v>8.3299999999999999E-2</v>
      </c>
      <c r="X25" s="526">
        <v>8.3299999999999999E-2</v>
      </c>
      <c r="Y25" s="525">
        <v>8.3299999999999999E-2</v>
      </c>
      <c r="Z25" s="526">
        <v>8.3299999999999999E-2</v>
      </c>
      <c r="AA25" s="525">
        <v>8.3299999999999999E-2</v>
      </c>
      <c r="AB25" s="526">
        <v>8.3299999999999999E-2</v>
      </c>
      <c r="AC25" s="525">
        <v>8.3299999999999999E-2</v>
      </c>
      <c r="AD25" s="529">
        <v>8.3299999999999999E-2</v>
      </c>
      <c r="AE25" s="789"/>
      <c r="AF25" s="790"/>
      <c r="AG25" s="790"/>
      <c r="AH25" s="791"/>
      <c r="AI25" s="792"/>
      <c r="AJ25" s="166"/>
      <c r="AK25" s="792"/>
      <c r="AL25" s="793"/>
      <c r="AM25" s="792"/>
      <c r="AN25" s="793"/>
      <c r="AO25" s="792"/>
      <c r="AP25" s="794"/>
      <c r="AQ25" s="795"/>
    </row>
    <row r="26" spans="1:80" ht="30" x14ac:dyDescent="0.25">
      <c r="A26" s="868"/>
      <c r="B26" s="871"/>
      <c r="C26" s="871"/>
      <c r="D26" s="879"/>
      <c r="E26" s="1049"/>
      <c r="F26" s="1052"/>
      <c r="G26" s="905"/>
      <c r="H26" s="114" t="s">
        <v>115</v>
      </c>
      <c r="I26" s="41">
        <v>0.2</v>
      </c>
      <c r="J26" s="908"/>
      <c r="K26" s="911"/>
      <c r="L26" s="923"/>
      <c r="M26" s="908"/>
      <c r="N26" s="877"/>
      <c r="O26" s="1046"/>
      <c r="P26" s="1046"/>
      <c r="Q26" s="920"/>
      <c r="R26" s="970"/>
      <c r="S26" s="525">
        <v>8.3299999999999999E-2</v>
      </c>
      <c r="T26" s="526">
        <v>8.3299999999999999E-2</v>
      </c>
      <c r="U26" s="525">
        <v>8.3299999999999999E-2</v>
      </c>
      <c r="V26" s="526">
        <v>8.3299999999999999E-2</v>
      </c>
      <c r="W26" s="525">
        <v>8.3299999999999999E-2</v>
      </c>
      <c r="X26" s="526">
        <v>8.3299999999999999E-2</v>
      </c>
      <c r="Y26" s="525">
        <v>8.3299999999999999E-2</v>
      </c>
      <c r="Z26" s="526">
        <v>8.3299999999999999E-2</v>
      </c>
      <c r="AA26" s="525">
        <v>8.3299999999999999E-2</v>
      </c>
      <c r="AB26" s="526">
        <v>8.3299999999999999E-2</v>
      </c>
      <c r="AC26" s="525">
        <v>8.3299999999999999E-2</v>
      </c>
      <c r="AD26" s="529">
        <v>8.3299999999999999E-2</v>
      </c>
      <c r="AE26" s="579"/>
      <c r="AF26" s="579"/>
      <c r="AG26" s="579"/>
      <c r="AH26" s="579"/>
      <c r="AI26" s="270"/>
      <c r="AJ26" s="118"/>
      <c r="AK26" s="270"/>
      <c r="AL26" s="118"/>
      <c r="AM26" s="270"/>
      <c r="AN26" s="118"/>
      <c r="AO26" s="268"/>
      <c r="AP26" s="160"/>
      <c r="AQ26" s="256"/>
    </row>
    <row r="27" spans="1:80" ht="15" x14ac:dyDescent="0.25">
      <c r="A27" s="868"/>
      <c r="B27" s="871"/>
      <c r="C27" s="871"/>
      <c r="D27" s="879"/>
      <c r="E27" s="1049"/>
      <c r="F27" s="1052"/>
      <c r="G27" s="905"/>
      <c r="H27" s="114" t="s">
        <v>41</v>
      </c>
      <c r="I27" s="41">
        <v>0.2</v>
      </c>
      <c r="J27" s="908"/>
      <c r="K27" s="911"/>
      <c r="L27" s="923"/>
      <c r="M27" s="908"/>
      <c r="N27" s="877"/>
      <c r="O27" s="1046"/>
      <c r="P27" s="1046"/>
      <c r="Q27" s="920"/>
      <c r="R27" s="970"/>
      <c r="S27" s="525">
        <v>8.3299999999999999E-2</v>
      </c>
      <c r="T27" s="526">
        <v>8.3299999999999999E-2</v>
      </c>
      <c r="U27" s="525">
        <v>8.3299999999999999E-2</v>
      </c>
      <c r="V27" s="526">
        <v>8.3299999999999999E-2</v>
      </c>
      <c r="W27" s="525">
        <v>8.3299999999999999E-2</v>
      </c>
      <c r="X27" s="526">
        <v>8.3299999999999999E-2</v>
      </c>
      <c r="Y27" s="525">
        <v>8.3299999999999999E-2</v>
      </c>
      <c r="Z27" s="526">
        <v>8.3299999999999999E-2</v>
      </c>
      <c r="AA27" s="525">
        <v>8.3299999999999999E-2</v>
      </c>
      <c r="AB27" s="526">
        <v>8.3299999999999999E-2</v>
      </c>
      <c r="AC27" s="525">
        <v>8.3299999999999999E-2</v>
      </c>
      <c r="AD27" s="529">
        <v>8.3299999999999999E-2</v>
      </c>
      <c r="AE27" s="579"/>
      <c r="AF27" s="579"/>
      <c r="AG27" s="579"/>
      <c r="AH27" s="579"/>
      <c r="AI27" s="270"/>
      <c r="AJ27" s="118"/>
      <c r="AK27" s="270"/>
      <c r="AL27" s="118"/>
      <c r="AM27" s="270"/>
      <c r="AN27" s="118"/>
      <c r="AO27" s="268"/>
      <c r="AP27" s="162"/>
      <c r="AQ27" s="256"/>
    </row>
    <row r="28" spans="1:80" ht="126.75" customHeight="1" x14ac:dyDescent="0.25">
      <c r="A28" s="868"/>
      <c r="B28" s="871"/>
      <c r="C28" s="871"/>
      <c r="D28" s="879"/>
      <c r="E28" s="1049"/>
      <c r="F28" s="1052"/>
      <c r="G28" s="905"/>
      <c r="H28" s="114" t="s">
        <v>116</v>
      </c>
      <c r="I28" s="120">
        <v>0.2</v>
      </c>
      <c r="J28" s="908"/>
      <c r="K28" s="911"/>
      <c r="L28" s="923"/>
      <c r="M28" s="908"/>
      <c r="N28" s="877"/>
      <c r="O28" s="1046"/>
      <c r="P28" s="1046"/>
      <c r="Q28" s="920"/>
      <c r="R28" s="970"/>
      <c r="S28" s="525">
        <v>8.3299999999999999E-2</v>
      </c>
      <c r="T28" s="526">
        <v>8.3299999999999999E-2</v>
      </c>
      <c r="U28" s="525">
        <v>8.3299999999999999E-2</v>
      </c>
      <c r="V28" s="526">
        <v>8.3299999999999999E-2</v>
      </c>
      <c r="W28" s="525">
        <v>8.3299999999999999E-2</v>
      </c>
      <c r="X28" s="526">
        <v>8.3299999999999999E-2</v>
      </c>
      <c r="Y28" s="525">
        <v>8.3299999999999999E-2</v>
      </c>
      <c r="Z28" s="526">
        <v>8.3299999999999999E-2</v>
      </c>
      <c r="AA28" s="525">
        <v>8.3299999999999999E-2</v>
      </c>
      <c r="AB28" s="526">
        <v>8.3299999999999999E-2</v>
      </c>
      <c r="AC28" s="525">
        <v>8.3299999999999999E-2</v>
      </c>
      <c r="AD28" s="529">
        <v>8.3299999999999999E-2</v>
      </c>
      <c r="AE28" s="579"/>
      <c r="AF28" s="579"/>
      <c r="AG28" s="579"/>
      <c r="AH28" s="579"/>
      <c r="AI28" s="270"/>
      <c r="AJ28" s="118"/>
      <c r="AK28" s="270"/>
      <c r="AL28" s="118"/>
      <c r="AM28" s="268"/>
      <c r="AN28" s="118"/>
      <c r="AO28" s="268"/>
      <c r="AP28" s="162"/>
      <c r="AQ28" s="256"/>
    </row>
    <row r="29" spans="1:80" ht="78.75" customHeight="1" thickBot="1" x14ac:dyDescent="0.3">
      <c r="A29" s="868"/>
      <c r="B29" s="871"/>
      <c r="C29" s="871"/>
      <c r="D29" s="879"/>
      <c r="E29" s="1049"/>
      <c r="F29" s="1052"/>
      <c r="G29" s="905"/>
      <c r="H29" s="46" t="s">
        <v>42</v>
      </c>
      <c r="I29" s="42">
        <v>0.2</v>
      </c>
      <c r="J29" s="908"/>
      <c r="K29" s="911"/>
      <c r="L29" s="923"/>
      <c r="M29" s="908"/>
      <c r="N29" s="877"/>
      <c r="O29" s="1046"/>
      <c r="P29" s="1046"/>
      <c r="Q29" s="920"/>
      <c r="R29" s="970"/>
      <c r="S29" s="525">
        <v>8.3299999999999999E-2</v>
      </c>
      <c r="T29" s="526">
        <v>8.3299999999999999E-2</v>
      </c>
      <c r="U29" s="525">
        <v>8.3299999999999999E-2</v>
      </c>
      <c r="V29" s="526">
        <v>8.3299999999999999E-2</v>
      </c>
      <c r="W29" s="525">
        <v>8.3299999999999999E-2</v>
      </c>
      <c r="X29" s="526">
        <v>8.3299999999999999E-2</v>
      </c>
      <c r="Y29" s="525">
        <v>8.3299999999999999E-2</v>
      </c>
      <c r="Z29" s="526">
        <v>8.3299999999999999E-2</v>
      </c>
      <c r="AA29" s="525">
        <v>8.3299999999999999E-2</v>
      </c>
      <c r="AB29" s="526">
        <v>8.3299999999999999E-2</v>
      </c>
      <c r="AC29" s="525">
        <v>8.3299999999999999E-2</v>
      </c>
      <c r="AD29" s="529">
        <v>8.3299999999999999E-2</v>
      </c>
      <c r="AE29" s="579"/>
      <c r="AF29" s="579"/>
      <c r="AG29" s="579"/>
      <c r="AH29" s="579"/>
      <c r="AI29" s="271"/>
      <c r="AJ29" s="210"/>
      <c r="AK29" s="271"/>
      <c r="AL29" s="210"/>
      <c r="AM29" s="269"/>
      <c r="AN29" s="210"/>
      <c r="AO29" s="269"/>
      <c r="AP29" s="222"/>
      <c r="AQ29" s="257"/>
    </row>
    <row r="30" spans="1:80" s="253" customFormat="1" ht="16.2" thickBot="1" x14ac:dyDescent="0.35">
      <c r="A30" s="899"/>
      <c r="B30" s="901"/>
      <c r="C30" s="901"/>
      <c r="D30" s="903"/>
      <c r="E30" s="1050"/>
      <c r="F30" s="967"/>
      <c r="G30" s="906"/>
      <c r="H30" s="251"/>
      <c r="I30" s="213">
        <f>SUM(I25:I29)</f>
        <v>1</v>
      </c>
      <c r="J30" s="909"/>
      <c r="K30" s="912"/>
      <c r="L30" s="924"/>
      <c r="M30" s="925"/>
      <c r="N30" s="913"/>
      <c r="O30" s="1047"/>
      <c r="P30" s="1047"/>
      <c r="Q30" s="864"/>
      <c r="R30" s="971"/>
      <c r="S30" s="995"/>
      <c r="T30" s="996"/>
      <c r="U30" s="996"/>
      <c r="V30" s="996"/>
      <c r="W30" s="996"/>
      <c r="X30" s="996"/>
      <c r="Y30" s="996"/>
      <c r="Z30" s="996"/>
      <c r="AA30" s="996"/>
      <c r="AB30" s="996"/>
      <c r="AC30" s="996"/>
      <c r="AD30" s="996"/>
      <c r="AE30" s="549"/>
      <c r="AF30" s="549"/>
      <c r="AG30" s="549"/>
      <c r="AH30" s="549"/>
      <c r="AI30" s="235" t="e">
        <f>AVERAGE(AI25:AI29)</f>
        <v>#DIV/0!</v>
      </c>
      <c r="AJ30" s="246"/>
      <c r="AK30" s="247" t="e">
        <f>AVERAGE(AK25:AK29)</f>
        <v>#DIV/0!</v>
      </c>
      <c r="AL30" s="246"/>
      <c r="AM30" s="247" t="e">
        <f>AVERAGE(AM25:AM29)</f>
        <v>#DIV/0!</v>
      </c>
      <c r="AN30" s="249"/>
      <c r="AO30" s="247" t="e">
        <f>AVERAGE(AO25:AO29)</f>
        <v>#DIV/0!</v>
      </c>
      <c r="AP30" s="246"/>
      <c r="AQ30" s="236" t="e">
        <f>AVERAGE(AQ25:AQ29)</f>
        <v>#DIV/0!</v>
      </c>
      <c r="AR30" s="252"/>
      <c r="AS30" s="252"/>
      <c r="AT30" s="252"/>
      <c r="AU30" s="252"/>
      <c r="AV30" s="252"/>
      <c r="AW30" s="252"/>
      <c r="AX30" s="252"/>
      <c r="AY30" s="252"/>
      <c r="AZ30" s="252"/>
      <c r="BA30" s="252"/>
      <c r="BB30" s="252"/>
      <c r="BC30" s="252"/>
      <c r="BD30" s="252"/>
      <c r="BE30" s="252"/>
      <c r="BF30" s="252"/>
      <c r="BG30" s="252"/>
      <c r="BH30" s="252"/>
      <c r="BI30" s="252"/>
      <c r="BJ30" s="252"/>
      <c r="BK30" s="252"/>
      <c r="BL30" s="252"/>
      <c r="BM30" s="252"/>
      <c r="BN30" s="252"/>
      <c r="BO30" s="252"/>
      <c r="BP30" s="252"/>
      <c r="BQ30" s="252"/>
      <c r="BR30" s="252"/>
      <c r="BS30" s="252"/>
      <c r="BT30" s="252"/>
      <c r="BU30" s="252"/>
      <c r="BV30" s="252"/>
      <c r="BW30" s="252"/>
      <c r="BX30" s="252"/>
      <c r="BY30" s="252"/>
      <c r="BZ30" s="252"/>
      <c r="CA30" s="252"/>
      <c r="CB30" s="252"/>
    </row>
    <row r="31" spans="1:80" ht="30" x14ac:dyDescent="0.25">
      <c r="A31" s="867" t="s">
        <v>558</v>
      </c>
      <c r="B31" s="870" t="s">
        <v>171</v>
      </c>
      <c r="C31" s="1025" t="s">
        <v>557</v>
      </c>
      <c r="D31" s="878" t="s">
        <v>556</v>
      </c>
      <c r="E31" s="1028">
        <v>0.45</v>
      </c>
      <c r="F31" s="926" t="s">
        <v>279</v>
      </c>
      <c r="G31" s="1053" t="s">
        <v>280</v>
      </c>
      <c r="H31" s="116" t="s">
        <v>421</v>
      </c>
      <c r="I31" s="117">
        <v>0.8</v>
      </c>
      <c r="J31" s="933" t="s">
        <v>465</v>
      </c>
      <c r="K31" s="929" t="s">
        <v>281</v>
      </c>
      <c r="L31" s="931" t="s">
        <v>282</v>
      </c>
      <c r="M31" s="933" t="s">
        <v>277</v>
      </c>
      <c r="N31" s="933" t="s">
        <v>283</v>
      </c>
      <c r="O31" s="1031">
        <v>0</v>
      </c>
      <c r="P31" s="1031">
        <v>0</v>
      </c>
      <c r="Q31" s="919" t="s">
        <v>44</v>
      </c>
      <c r="R31" s="1040" t="s">
        <v>45</v>
      </c>
      <c r="S31" s="525"/>
      <c r="T31" s="526"/>
      <c r="U31" s="525">
        <v>0.25</v>
      </c>
      <c r="V31" s="526"/>
      <c r="W31" s="525"/>
      <c r="X31" s="526">
        <v>0.25</v>
      </c>
      <c r="Y31" s="525"/>
      <c r="Z31" s="526"/>
      <c r="AA31" s="525">
        <v>0.25</v>
      </c>
      <c r="AB31" s="526"/>
      <c r="AC31" s="525"/>
      <c r="AD31" s="529">
        <v>0.25</v>
      </c>
      <c r="AE31" s="579"/>
      <c r="AF31" s="579"/>
      <c r="AG31" s="579"/>
      <c r="AH31" s="579"/>
      <c r="AI31" s="272"/>
      <c r="AJ31" s="118"/>
      <c r="AK31" s="274"/>
      <c r="AL31" s="118"/>
      <c r="AM31" s="274"/>
      <c r="AN31" s="264"/>
      <c r="AO31" s="276"/>
      <c r="AP31" s="265"/>
      <c r="AQ31" s="258"/>
    </row>
    <row r="32" spans="1:80" ht="30.6" thickBot="1" x14ac:dyDescent="0.3">
      <c r="A32" s="868"/>
      <c r="B32" s="871"/>
      <c r="C32" s="1026"/>
      <c r="D32" s="879"/>
      <c r="E32" s="1029"/>
      <c r="F32" s="927"/>
      <c r="G32" s="905"/>
      <c r="H32" s="261" t="s">
        <v>284</v>
      </c>
      <c r="I32" s="41">
        <v>0.2</v>
      </c>
      <c r="J32" s="908"/>
      <c r="K32" s="911"/>
      <c r="L32" s="923"/>
      <c r="M32" s="908"/>
      <c r="N32" s="908"/>
      <c r="O32" s="1032"/>
      <c r="P32" s="1032"/>
      <c r="Q32" s="920"/>
      <c r="R32" s="970"/>
      <c r="S32" s="525"/>
      <c r="T32" s="526"/>
      <c r="U32" s="525">
        <v>0.25</v>
      </c>
      <c r="V32" s="526"/>
      <c r="W32" s="525"/>
      <c r="X32" s="526">
        <v>0.25</v>
      </c>
      <c r="Y32" s="525"/>
      <c r="Z32" s="526"/>
      <c r="AA32" s="525">
        <v>0.25</v>
      </c>
      <c r="AB32" s="526"/>
      <c r="AC32" s="525"/>
      <c r="AD32" s="529">
        <v>0.25</v>
      </c>
      <c r="AE32" s="579"/>
      <c r="AF32" s="579"/>
      <c r="AG32" s="579"/>
      <c r="AH32" s="579"/>
      <c r="AI32" s="273"/>
      <c r="AJ32" s="118"/>
      <c r="AK32" s="275"/>
      <c r="AL32" s="118"/>
      <c r="AM32" s="275"/>
      <c r="AN32" s="118"/>
      <c r="AO32" s="277"/>
      <c r="AP32" s="262"/>
      <c r="AQ32" s="259"/>
    </row>
    <row r="33" spans="1:80" s="195" customFormat="1" ht="16.2" thickBot="1" x14ac:dyDescent="0.3">
      <c r="A33" s="869"/>
      <c r="B33" s="872"/>
      <c r="C33" s="1027"/>
      <c r="D33" s="880"/>
      <c r="E33" s="1030"/>
      <c r="F33" s="928"/>
      <c r="G33" s="1054"/>
      <c r="H33" s="214"/>
      <c r="I33" s="212">
        <f>SUM(I31:I32)</f>
        <v>1</v>
      </c>
      <c r="J33" s="1055"/>
      <c r="K33" s="930"/>
      <c r="L33" s="932"/>
      <c r="M33" s="934"/>
      <c r="N33" s="934"/>
      <c r="O33" s="1033"/>
      <c r="P33" s="1033"/>
      <c r="Q33" s="921"/>
      <c r="R33" s="1041"/>
      <c r="S33" s="995"/>
      <c r="T33" s="996"/>
      <c r="U33" s="996"/>
      <c r="V33" s="996"/>
      <c r="W33" s="996"/>
      <c r="X33" s="996"/>
      <c r="Y33" s="996"/>
      <c r="Z33" s="996"/>
      <c r="AA33" s="996"/>
      <c r="AB33" s="996"/>
      <c r="AC33" s="996"/>
      <c r="AD33" s="996"/>
      <c r="AE33" s="549"/>
      <c r="AF33" s="549"/>
      <c r="AG33" s="549"/>
      <c r="AH33" s="549"/>
      <c r="AI33" s="235" t="e">
        <f>AVERAGE(AI30:AI32)</f>
        <v>#DIV/0!</v>
      </c>
      <c r="AJ33" s="246"/>
      <c r="AK33" s="247" t="e">
        <f>AVERAGE(AK30:AK32)</f>
        <v>#DIV/0!</v>
      </c>
      <c r="AL33" s="248"/>
      <c r="AM33" s="247" t="e">
        <f>AVERAGE(AM30:AM32)</f>
        <v>#DIV/0!</v>
      </c>
      <c r="AN33" s="249"/>
      <c r="AO33" s="247" t="e">
        <f>AVERAGE(AO30:AO32)</f>
        <v>#DIV/0!</v>
      </c>
      <c r="AP33" s="246"/>
      <c r="AQ33" s="236" t="e">
        <f>AVERAGE(AQ30:AQ32)</f>
        <v>#DIV/0!</v>
      </c>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row>
    <row r="34" spans="1:80" ht="30" x14ac:dyDescent="0.25">
      <c r="A34" s="867" t="s">
        <v>97</v>
      </c>
      <c r="B34" s="870" t="s">
        <v>98</v>
      </c>
      <c r="C34" s="1025" t="s">
        <v>559</v>
      </c>
      <c r="D34" s="878" t="s">
        <v>285</v>
      </c>
      <c r="E34" s="881">
        <v>0.25</v>
      </c>
      <c r="F34" s="1022" t="s">
        <v>286</v>
      </c>
      <c r="G34" s="1024" t="s">
        <v>287</v>
      </c>
      <c r="H34" s="116" t="s">
        <v>422</v>
      </c>
      <c r="I34" s="117">
        <v>0.6</v>
      </c>
      <c r="J34" s="1024" t="s">
        <v>423</v>
      </c>
      <c r="K34" s="889" t="s">
        <v>288</v>
      </c>
      <c r="L34" s="876" t="s">
        <v>424</v>
      </c>
      <c r="M34" s="876" t="s">
        <v>277</v>
      </c>
      <c r="N34" s="876" t="s">
        <v>425</v>
      </c>
      <c r="O34" s="1017">
        <v>0</v>
      </c>
      <c r="P34" s="889">
        <v>0</v>
      </c>
      <c r="Q34" s="1042" t="s">
        <v>44</v>
      </c>
      <c r="R34" s="1037" t="s">
        <v>45</v>
      </c>
      <c r="S34" s="561"/>
      <c r="T34" s="698"/>
      <c r="U34" s="561">
        <v>0.25</v>
      </c>
      <c r="V34" s="698"/>
      <c r="W34" s="561"/>
      <c r="X34" s="698">
        <v>0.25</v>
      </c>
      <c r="Y34" s="561"/>
      <c r="Z34" s="698"/>
      <c r="AA34" s="561">
        <v>0.25</v>
      </c>
      <c r="AB34" s="698"/>
      <c r="AC34" s="561"/>
      <c r="AD34" s="698">
        <v>0.25</v>
      </c>
      <c r="AE34" s="579"/>
      <c r="AF34" s="579"/>
      <c r="AG34" s="579"/>
      <c r="AH34" s="579"/>
      <c r="AI34" s="272"/>
      <c r="AJ34" s="118"/>
      <c r="AK34" s="274"/>
      <c r="AL34" s="118"/>
      <c r="AM34" s="274"/>
      <c r="AN34" s="237"/>
      <c r="AO34" s="274"/>
      <c r="AP34" s="238"/>
      <c r="AQ34" s="258"/>
    </row>
    <row r="35" spans="1:80" ht="30" x14ac:dyDescent="0.25">
      <c r="A35" s="868"/>
      <c r="B35" s="871"/>
      <c r="C35" s="1026"/>
      <c r="D35" s="879"/>
      <c r="E35" s="882"/>
      <c r="F35" s="982"/>
      <c r="G35" s="914"/>
      <c r="H35" s="118" t="s">
        <v>289</v>
      </c>
      <c r="I35" s="41">
        <v>0.3</v>
      </c>
      <c r="J35" s="914"/>
      <c r="K35" s="890"/>
      <c r="L35" s="877"/>
      <c r="M35" s="877"/>
      <c r="N35" s="877"/>
      <c r="O35" s="992"/>
      <c r="P35" s="890"/>
      <c r="Q35" s="865"/>
      <c r="R35" s="1038"/>
      <c r="S35" s="561"/>
      <c r="T35" s="698"/>
      <c r="U35" s="561">
        <v>0.25</v>
      </c>
      <c r="V35" s="698"/>
      <c r="W35" s="561"/>
      <c r="X35" s="698">
        <v>0.25</v>
      </c>
      <c r="Y35" s="561"/>
      <c r="Z35" s="698"/>
      <c r="AA35" s="561">
        <v>0.25</v>
      </c>
      <c r="AB35" s="698"/>
      <c r="AC35" s="561"/>
      <c r="AD35" s="698">
        <v>0.25</v>
      </c>
      <c r="AE35" s="579"/>
      <c r="AF35" s="579"/>
      <c r="AG35" s="579"/>
      <c r="AH35" s="579"/>
      <c r="AI35" s="1009"/>
      <c r="AJ35" s="148"/>
      <c r="AK35" s="773"/>
      <c r="AL35" s="148"/>
      <c r="AM35" s="773"/>
      <c r="AN35" s="148"/>
      <c r="AO35" s="773"/>
      <c r="AP35" s="772"/>
      <c r="AQ35" s="259"/>
    </row>
    <row r="36" spans="1:80" ht="30.6" thickBot="1" x14ac:dyDescent="0.3">
      <c r="A36" s="868"/>
      <c r="B36" s="871"/>
      <c r="C36" s="1026"/>
      <c r="D36" s="879"/>
      <c r="E36" s="882"/>
      <c r="F36" s="982"/>
      <c r="G36" s="914"/>
      <c r="H36" s="50" t="s">
        <v>290</v>
      </c>
      <c r="I36" s="41">
        <v>0.1</v>
      </c>
      <c r="J36" s="914"/>
      <c r="K36" s="890"/>
      <c r="L36" s="877"/>
      <c r="M36" s="877"/>
      <c r="N36" s="877"/>
      <c r="O36" s="992"/>
      <c r="P36" s="890"/>
      <c r="Q36" s="865"/>
      <c r="R36" s="1038"/>
      <c r="S36" s="561"/>
      <c r="T36" s="698"/>
      <c r="U36" s="561">
        <v>0.25</v>
      </c>
      <c r="V36" s="698"/>
      <c r="W36" s="561"/>
      <c r="X36" s="698">
        <v>0.25</v>
      </c>
      <c r="Y36" s="561"/>
      <c r="Z36" s="698"/>
      <c r="AA36" s="561">
        <v>0.25</v>
      </c>
      <c r="AB36" s="698"/>
      <c r="AC36" s="561"/>
      <c r="AD36" s="698">
        <v>0.25</v>
      </c>
      <c r="AE36" s="579"/>
      <c r="AF36" s="579"/>
      <c r="AG36" s="579"/>
      <c r="AH36" s="579"/>
      <c r="AI36" s="1010"/>
      <c r="AJ36" s="148"/>
      <c r="AK36" s="773"/>
      <c r="AL36" s="148"/>
      <c r="AM36" s="717"/>
      <c r="AN36" s="148"/>
      <c r="AO36" s="773"/>
      <c r="AP36" s="772"/>
      <c r="AQ36" s="260"/>
    </row>
    <row r="37" spans="1:80" s="195" customFormat="1" ht="16.2" thickBot="1" x14ac:dyDescent="0.3">
      <c r="A37" s="869"/>
      <c r="B37" s="872"/>
      <c r="C37" s="1027"/>
      <c r="D37" s="880"/>
      <c r="E37" s="1021"/>
      <c r="F37" s="1023"/>
      <c r="G37" s="885"/>
      <c r="H37" s="115"/>
      <c r="I37" s="113">
        <f>SUM(I34:I36)</f>
        <v>0.99999999999999989</v>
      </c>
      <c r="J37" s="885"/>
      <c r="K37" s="216"/>
      <c r="L37" s="215"/>
      <c r="M37" s="215"/>
      <c r="N37" s="215"/>
      <c r="O37" s="217"/>
      <c r="P37" s="216"/>
      <c r="Q37" s="1043"/>
      <c r="R37" s="1044"/>
      <c r="S37" s="995"/>
      <c r="T37" s="996"/>
      <c r="U37" s="996"/>
      <c r="V37" s="996"/>
      <c r="W37" s="996"/>
      <c r="X37" s="996"/>
      <c r="Y37" s="996"/>
      <c r="Z37" s="996"/>
      <c r="AA37" s="996"/>
      <c r="AB37" s="996"/>
      <c r="AC37" s="996"/>
      <c r="AD37" s="996"/>
      <c r="AE37" s="549"/>
      <c r="AF37" s="549"/>
      <c r="AG37" s="549"/>
      <c r="AH37" s="549"/>
      <c r="AI37" s="235" t="e">
        <f>AVERAGE(AI33:AI36)</f>
        <v>#DIV/0!</v>
      </c>
      <c r="AJ37" s="770"/>
      <c r="AK37" s="769" t="e">
        <f>AVERAGE(AK33:AK36)</f>
        <v>#DIV/0!</v>
      </c>
      <c r="AL37" s="771"/>
      <c r="AM37" s="247" t="e">
        <f>AVERAGE(AM33:AM36)</f>
        <v>#DIV/0!</v>
      </c>
      <c r="AN37" s="768"/>
      <c r="AO37" s="769" t="e">
        <f>AVERAGE(AO33:AO36)</f>
        <v>#DIV/0!</v>
      </c>
      <c r="AP37" s="770"/>
      <c r="AQ37" s="236" t="e">
        <f>AVERAGE(AQ33:AQ36)</f>
        <v>#DIV/0!</v>
      </c>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row>
    <row r="38" spans="1:80" ht="15" x14ac:dyDescent="0.25">
      <c r="A38" s="867" t="s">
        <v>97</v>
      </c>
      <c r="B38" s="870" t="s">
        <v>98</v>
      </c>
      <c r="C38" s="870" t="s">
        <v>559</v>
      </c>
      <c r="D38" s="878" t="s">
        <v>285</v>
      </c>
      <c r="E38" s="881">
        <v>0.2</v>
      </c>
      <c r="F38" s="883" t="s">
        <v>291</v>
      </c>
      <c r="G38" s="886" t="s">
        <v>466</v>
      </c>
      <c r="H38" s="169" t="s">
        <v>292</v>
      </c>
      <c r="I38" s="167">
        <v>0.5</v>
      </c>
      <c r="J38" s="873" t="s">
        <v>467</v>
      </c>
      <c r="K38" s="892" t="s">
        <v>293</v>
      </c>
      <c r="L38" s="895" t="s">
        <v>426</v>
      </c>
      <c r="M38" s="873" t="s">
        <v>277</v>
      </c>
      <c r="N38" s="873" t="s">
        <v>294</v>
      </c>
      <c r="O38" s="1018">
        <v>0</v>
      </c>
      <c r="P38" s="1018">
        <v>0</v>
      </c>
      <c r="Q38" s="1042" t="s">
        <v>44</v>
      </c>
      <c r="R38" s="1037" t="s">
        <v>45</v>
      </c>
      <c r="S38" s="561"/>
      <c r="T38" s="698"/>
      <c r="U38" s="561">
        <v>0.25</v>
      </c>
      <c r="V38" s="698"/>
      <c r="W38" s="561"/>
      <c r="X38" s="698">
        <v>0.25</v>
      </c>
      <c r="Y38" s="561"/>
      <c r="Z38" s="698"/>
      <c r="AA38" s="561">
        <v>0.25</v>
      </c>
      <c r="AB38" s="698"/>
      <c r="AC38" s="561"/>
      <c r="AD38" s="698">
        <v>0.25</v>
      </c>
      <c r="AE38" s="579"/>
      <c r="AF38" s="579"/>
      <c r="AG38" s="579"/>
      <c r="AH38" s="579"/>
      <c r="AI38" s="272"/>
      <c r="AJ38" s="112"/>
      <c r="AK38" s="278"/>
      <c r="AL38" s="116"/>
      <c r="AM38" s="274"/>
      <c r="AN38" s="263"/>
      <c r="AO38" s="274"/>
      <c r="AP38" s="266"/>
      <c r="AQ38" s="258"/>
    </row>
    <row r="39" spans="1:80" ht="15.6" thickBot="1" x14ac:dyDescent="0.3">
      <c r="A39" s="868"/>
      <c r="B39" s="871"/>
      <c r="C39" s="871"/>
      <c r="D39" s="879"/>
      <c r="E39" s="882"/>
      <c r="F39" s="884"/>
      <c r="G39" s="887"/>
      <c r="H39" s="168" t="s">
        <v>295</v>
      </c>
      <c r="I39" s="42">
        <v>0.5</v>
      </c>
      <c r="J39" s="874"/>
      <c r="K39" s="893"/>
      <c r="L39" s="896"/>
      <c r="M39" s="874"/>
      <c r="N39" s="874"/>
      <c r="O39" s="1019"/>
      <c r="P39" s="1019"/>
      <c r="Q39" s="865"/>
      <c r="R39" s="1038"/>
      <c r="S39" s="561"/>
      <c r="T39" s="698"/>
      <c r="U39" s="561">
        <v>0.25</v>
      </c>
      <c r="V39" s="698"/>
      <c r="W39" s="561"/>
      <c r="X39" s="698">
        <v>0.25</v>
      </c>
      <c r="Y39" s="561"/>
      <c r="Z39" s="698"/>
      <c r="AA39" s="561">
        <v>0.25</v>
      </c>
      <c r="AB39" s="698"/>
      <c r="AC39" s="561"/>
      <c r="AD39" s="698">
        <v>0.25</v>
      </c>
      <c r="AE39" s="579"/>
      <c r="AF39" s="579"/>
      <c r="AG39" s="579"/>
      <c r="AH39" s="579"/>
      <c r="AI39" s="273"/>
      <c r="AJ39" s="112"/>
      <c r="AK39" s="275"/>
      <c r="AL39" s="118"/>
      <c r="AM39" s="277"/>
      <c r="AN39" s="118"/>
      <c r="AO39" s="277"/>
      <c r="AP39" s="262"/>
      <c r="AQ39" s="256"/>
    </row>
    <row r="40" spans="1:80" s="195" customFormat="1" ht="16.2" thickBot="1" x14ac:dyDescent="0.3">
      <c r="A40" s="869"/>
      <c r="B40" s="872"/>
      <c r="C40" s="872"/>
      <c r="D40" s="880"/>
      <c r="E40" s="560">
        <f ca="1">SUM(E13:E40)</f>
        <v>1</v>
      </c>
      <c r="F40" s="885"/>
      <c r="G40" s="888"/>
      <c r="H40" s="214"/>
      <c r="I40" s="212">
        <f>SUM(I38:I39)</f>
        <v>1</v>
      </c>
      <c r="J40" s="891"/>
      <c r="K40" s="894"/>
      <c r="L40" s="897"/>
      <c r="M40" s="875"/>
      <c r="N40" s="875"/>
      <c r="O40" s="1020"/>
      <c r="P40" s="1020"/>
      <c r="Q40" s="1043"/>
      <c r="R40" s="1039"/>
      <c r="S40" s="995"/>
      <c r="T40" s="996"/>
      <c r="U40" s="996"/>
      <c r="V40" s="996"/>
      <c r="W40" s="996"/>
      <c r="X40" s="996"/>
      <c r="Y40" s="996"/>
      <c r="Z40" s="996"/>
      <c r="AA40" s="996"/>
      <c r="AB40" s="996"/>
      <c r="AC40" s="996"/>
      <c r="AD40" s="996"/>
      <c r="AE40" s="549"/>
      <c r="AF40" s="549"/>
      <c r="AG40" s="549"/>
      <c r="AH40" s="549"/>
      <c r="AI40" s="233" t="e">
        <f>AVERAGE(AI38:AI39)</f>
        <v>#DIV/0!</v>
      </c>
      <c r="AJ40" s="243"/>
      <c r="AK40" s="244" t="e">
        <f>AVERAGE(AK38:AK39)</f>
        <v>#DIV/0!</v>
      </c>
      <c r="AL40" s="243"/>
      <c r="AM40" s="244" t="e">
        <f>AVERAGE(AM38:AM39)</f>
        <v>#DIV/0!</v>
      </c>
      <c r="AN40" s="245"/>
      <c r="AO40" s="244" t="e">
        <f>AVERAGE(AO38:AO39)</f>
        <v>#DIV/0!</v>
      </c>
      <c r="AP40" s="243"/>
      <c r="AQ40" s="234" t="e">
        <f>AVERAGE(AQ38:AQ39)</f>
        <v>#DIV/0!</v>
      </c>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row>
    <row r="41" spans="1:80" x14ac:dyDescent="0.25">
      <c r="A41" s="196"/>
      <c r="B41" s="196"/>
      <c r="C41" s="196"/>
      <c r="D41" s="196"/>
      <c r="F41" s="36"/>
      <c r="G41" s="37"/>
      <c r="H41" s="23"/>
      <c r="I41" s="24"/>
      <c r="J41" s="25"/>
      <c r="K41" s="26"/>
      <c r="L41" s="27"/>
      <c r="M41" s="25"/>
      <c r="N41" s="25"/>
      <c r="O41" s="34"/>
      <c r="P41" s="34"/>
      <c r="Q41" s="29"/>
      <c r="R41" s="29"/>
      <c r="AJ41" s="240"/>
      <c r="AK41" s="239"/>
      <c r="AL41" s="240"/>
      <c r="AM41" s="240"/>
      <c r="AN41" s="241"/>
      <c r="AO41" s="240"/>
      <c r="AP41" s="240"/>
      <c r="AQ41" s="242"/>
    </row>
    <row r="42" spans="1:80" ht="17.399999999999999" x14ac:dyDescent="0.3">
      <c r="A42" s="196"/>
      <c r="B42" s="196"/>
      <c r="C42" s="196"/>
      <c r="D42" s="196"/>
      <c r="F42" s="197" t="s">
        <v>553</v>
      </c>
      <c r="G42" s="198" t="e">
        <f>AI12</f>
        <v>#DIV/0!</v>
      </c>
      <c r="H42" s="23"/>
      <c r="I42" s="24"/>
      <c r="J42" s="25"/>
      <c r="K42" s="26"/>
      <c r="L42" s="27"/>
      <c r="M42" s="25"/>
      <c r="N42" s="25"/>
      <c r="O42" s="34"/>
      <c r="P42" s="34"/>
      <c r="Q42" s="29"/>
      <c r="R42" s="29"/>
      <c r="AJ42" s="200"/>
      <c r="AK42" s="199"/>
      <c r="AL42" s="200"/>
      <c r="AM42" s="200"/>
      <c r="AN42" s="201"/>
      <c r="AO42" s="200"/>
      <c r="AP42" s="200"/>
      <c r="AQ42" s="202"/>
    </row>
    <row r="43" spans="1:80" ht="17.399999999999999" x14ac:dyDescent="0.3">
      <c r="F43" s="197" t="s">
        <v>30</v>
      </c>
      <c r="G43" s="198" t="e">
        <f>AK12</f>
        <v>#DIV/0!</v>
      </c>
      <c r="L43" s="38"/>
    </row>
    <row r="44" spans="1:80" ht="17.399999999999999" x14ac:dyDescent="0.3">
      <c r="F44" s="197" t="s">
        <v>31</v>
      </c>
      <c r="G44" s="198" t="e">
        <f>AM12</f>
        <v>#DIV/0!</v>
      </c>
      <c r="L44" s="38"/>
    </row>
    <row r="45" spans="1:80" ht="17.399999999999999" x14ac:dyDescent="0.3">
      <c r="F45" s="197" t="s">
        <v>32</v>
      </c>
      <c r="G45" s="198" t="e">
        <f>AO12</f>
        <v>#DIV/0!</v>
      </c>
      <c r="L45" s="38"/>
      <c r="AJ45" s="203"/>
    </row>
    <row r="46" spans="1:80" ht="17.399999999999999" x14ac:dyDescent="0.3">
      <c r="F46" s="204" t="s">
        <v>554</v>
      </c>
      <c r="G46" s="205" t="e">
        <f>AVERAGE(G42:G45)</f>
        <v>#DIV/0!</v>
      </c>
      <c r="L46" s="39"/>
    </row>
    <row r="47" spans="1:80" x14ac:dyDescent="0.25">
      <c r="L47" s="38"/>
    </row>
    <row r="48" spans="1:80" x14ac:dyDescent="0.25">
      <c r="L48" s="38"/>
    </row>
    <row r="49" spans="12:12" x14ac:dyDescent="0.25">
      <c r="L49" s="38"/>
    </row>
    <row r="51" spans="12:12" x14ac:dyDescent="0.25">
      <c r="L51" s="97"/>
    </row>
    <row r="71" spans="19:34" ht="15" x14ac:dyDescent="0.25">
      <c r="S71" s="147"/>
      <c r="T71" s="147"/>
      <c r="U71" s="147"/>
      <c r="V71" s="147"/>
      <c r="W71" s="147"/>
      <c r="X71" s="147"/>
      <c r="Y71" s="147"/>
      <c r="Z71" s="147"/>
      <c r="AA71" s="147"/>
      <c r="AB71" s="147"/>
      <c r="AC71" s="147"/>
      <c r="AD71" s="147"/>
      <c r="AE71" s="147"/>
      <c r="AF71" s="147"/>
      <c r="AG71" s="147"/>
      <c r="AH71" s="147"/>
    </row>
    <row r="72" spans="19:34" ht="15" x14ac:dyDescent="0.25">
      <c r="S72" s="147"/>
      <c r="T72" s="147"/>
      <c r="U72" s="147"/>
      <c r="V72" s="147"/>
      <c r="W72" s="147"/>
      <c r="X72" s="147"/>
      <c r="Y72" s="147"/>
      <c r="Z72" s="147"/>
      <c r="AA72" s="147"/>
      <c r="AB72" s="147"/>
      <c r="AC72" s="147"/>
      <c r="AD72" s="147"/>
      <c r="AE72" s="147"/>
      <c r="AF72" s="147"/>
      <c r="AG72" s="147"/>
      <c r="AH72" s="147"/>
    </row>
  </sheetData>
  <mergeCells count="139">
    <mergeCell ref="A20:A24"/>
    <mergeCell ref="B20:B24"/>
    <mergeCell ref="C20:C24"/>
    <mergeCell ref="D20:D24"/>
    <mergeCell ref="E20:E24"/>
    <mergeCell ref="F20:F24"/>
    <mergeCell ref="G20:G24"/>
    <mergeCell ref="R38:R40"/>
    <mergeCell ref="R31:R33"/>
    <mergeCell ref="Q38:Q40"/>
    <mergeCell ref="Q34:Q37"/>
    <mergeCell ref="A34:A37"/>
    <mergeCell ref="B34:B37"/>
    <mergeCell ref="C34:C37"/>
    <mergeCell ref="D34:D37"/>
    <mergeCell ref="R34:R37"/>
    <mergeCell ref="R25:R30"/>
    <mergeCell ref="O25:O30"/>
    <mergeCell ref="P25:P30"/>
    <mergeCell ref="Q25:Q30"/>
    <mergeCell ref="E25:E30"/>
    <mergeCell ref="F25:F30"/>
    <mergeCell ref="G31:G33"/>
    <mergeCell ref="J31:J33"/>
    <mergeCell ref="O34:O36"/>
    <mergeCell ref="P34:P36"/>
    <mergeCell ref="O38:O40"/>
    <mergeCell ref="P38:P40"/>
    <mergeCell ref="E34:E37"/>
    <mergeCell ref="F34:F37"/>
    <mergeCell ref="G34:G37"/>
    <mergeCell ref="A31:A33"/>
    <mergeCell ref="B31:B33"/>
    <mergeCell ref="C31:C33"/>
    <mergeCell ref="D31:D33"/>
    <mergeCell ref="E31:E33"/>
    <mergeCell ref="O31:O33"/>
    <mergeCell ref="P31:P33"/>
    <mergeCell ref="J34:J37"/>
    <mergeCell ref="N31:N33"/>
    <mergeCell ref="S40:AD40"/>
    <mergeCell ref="S12:AH12"/>
    <mergeCell ref="S30:AD30"/>
    <mergeCell ref="S33:AD33"/>
    <mergeCell ref="S37:AD37"/>
    <mergeCell ref="AI9:AI10"/>
    <mergeCell ref="AP1:AQ1"/>
    <mergeCell ref="AP2:AQ2"/>
    <mergeCell ref="AP3:AQ3"/>
    <mergeCell ref="AI8:AQ8"/>
    <mergeCell ref="AP9:AP10"/>
    <mergeCell ref="AQ9:AQ10"/>
    <mergeCell ref="AJ9:AJ10"/>
    <mergeCell ref="AK9:AK10"/>
    <mergeCell ref="AL9:AL10"/>
    <mergeCell ref="AI35:AI36"/>
    <mergeCell ref="AN9:AN10"/>
    <mergeCell ref="AO9:AO10"/>
    <mergeCell ref="AM9:AM10"/>
    <mergeCell ref="S8:AH8"/>
    <mergeCell ref="L13:L19"/>
    <mergeCell ref="M13:M19"/>
    <mergeCell ref="N13:N19"/>
    <mergeCell ref="G13:G19"/>
    <mergeCell ref="J13:J19"/>
    <mergeCell ref="K13:K19"/>
    <mergeCell ref="R13:R19"/>
    <mergeCell ref="I9:I10"/>
    <mergeCell ref="J9:J10"/>
    <mergeCell ref="K9:K10"/>
    <mergeCell ref="L9:L10"/>
    <mergeCell ref="M9:M10"/>
    <mergeCell ref="Q9:R9"/>
    <mergeCell ref="A12:R12"/>
    <mergeCell ref="E11:F11"/>
    <mergeCell ref="A13:A19"/>
    <mergeCell ref="B13:B19"/>
    <mergeCell ref="C13:C19"/>
    <mergeCell ref="D13:D19"/>
    <mergeCell ref="E13:E19"/>
    <mergeCell ref="F13:F19"/>
    <mergeCell ref="O13:O19"/>
    <mergeCell ref="P13:P19"/>
    <mergeCell ref="Q13:Q19"/>
    <mergeCell ref="A1:F5"/>
    <mergeCell ref="G11:R11"/>
    <mergeCell ref="C9:C11"/>
    <mergeCell ref="D9:D11"/>
    <mergeCell ref="A6:F7"/>
    <mergeCell ref="G6:J7"/>
    <mergeCell ref="N9:N10"/>
    <mergeCell ref="A8:D8"/>
    <mergeCell ref="E8:R8"/>
    <mergeCell ref="A9:A11"/>
    <mergeCell ref="B9:B11"/>
    <mergeCell ref="O9:O10"/>
    <mergeCell ref="P9:P10"/>
    <mergeCell ref="F9:F10"/>
    <mergeCell ref="G9:G10"/>
    <mergeCell ref="H9:H10"/>
    <mergeCell ref="J20:J23"/>
    <mergeCell ref="K20:K23"/>
    <mergeCell ref="Q31:Q33"/>
    <mergeCell ref="L25:L30"/>
    <mergeCell ref="M25:M30"/>
    <mergeCell ref="N25:N30"/>
    <mergeCell ref="F31:F33"/>
    <mergeCell ref="K31:K33"/>
    <mergeCell ref="L31:L33"/>
    <mergeCell ref="M31:M33"/>
    <mergeCell ref="L20:L23"/>
    <mergeCell ref="M20:M23"/>
    <mergeCell ref="N20:N23"/>
    <mergeCell ref="O20:O23"/>
    <mergeCell ref="Q20:Q23"/>
    <mergeCell ref="R20:R23"/>
    <mergeCell ref="A38:A40"/>
    <mergeCell ref="B38:B40"/>
    <mergeCell ref="M38:M40"/>
    <mergeCell ref="N38:N40"/>
    <mergeCell ref="M34:M36"/>
    <mergeCell ref="N34:N36"/>
    <mergeCell ref="C38:C40"/>
    <mergeCell ref="D38:D40"/>
    <mergeCell ref="E38:E39"/>
    <mergeCell ref="F38:F40"/>
    <mergeCell ref="G38:G40"/>
    <mergeCell ref="K34:K36"/>
    <mergeCell ref="L34:L36"/>
    <mergeCell ref="J38:J40"/>
    <mergeCell ref="K38:K40"/>
    <mergeCell ref="L38:L40"/>
    <mergeCell ref="A25:A30"/>
    <mergeCell ref="B25:B30"/>
    <mergeCell ref="C25:C30"/>
    <mergeCell ref="D25:D30"/>
    <mergeCell ref="G25:G30"/>
    <mergeCell ref="J25:J30"/>
    <mergeCell ref="K25:K30"/>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78B1-902F-4A0E-BADD-CF86F809461B}">
  <sheetPr>
    <tabColor rgb="FFFFC000"/>
  </sheetPr>
  <dimension ref="A1:BL46"/>
  <sheetViews>
    <sheetView showGridLines="0" tabSelected="1" zoomScale="57" zoomScaleNormal="86" workbookViewId="0">
      <selection activeCell="E9" sqref="E9:R9"/>
    </sheetView>
  </sheetViews>
  <sheetFormatPr baseColWidth="10" defaultRowHeight="13.8" x14ac:dyDescent="0.25"/>
  <cols>
    <col min="1" max="1" width="19.44140625" style="89" customWidth="1"/>
    <col min="2" max="2" width="16.44140625" style="89" customWidth="1"/>
    <col min="3" max="3" width="27.21875" style="89" customWidth="1"/>
    <col min="4" max="4" width="31.77734375" style="89" customWidth="1"/>
    <col min="5" max="5" width="15.77734375" style="89" customWidth="1"/>
    <col min="6" max="6" width="29.21875" style="89" customWidth="1"/>
    <col min="7" max="7" width="22.44140625" style="89" customWidth="1"/>
    <col min="8" max="8" width="43.21875" style="89" customWidth="1"/>
    <col min="9" max="9" width="24.77734375" style="89" customWidth="1"/>
    <col min="10" max="10" width="16.77734375" style="89" customWidth="1"/>
    <col min="11" max="11" width="21.44140625" style="89" customWidth="1"/>
    <col min="12" max="12" width="24" style="89" customWidth="1"/>
    <col min="13" max="13" width="22.44140625" style="89" customWidth="1"/>
    <col min="14" max="14" width="29.21875" style="89" customWidth="1"/>
    <col min="15" max="15" width="19.77734375" style="89" customWidth="1"/>
    <col min="16" max="16" width="12.77734375" style="89" customWidth="1"/>
    <col min="17" max="18" width="13.21875" style="89" customWidth="1"/>
    <col min="19" max="19" width="13.5546875" style="89" customWidth="1"/>
    <col min="20" max="20" width="9" style="89" customWidth="1"/>
    <col min="21" max="21" width="9.21875" style="89" customWidth="1"/>
    <col min="22" max="22" width="19.77734375" style="89" customWidth="1"/>
    <col min="23" max="23" width="13.21875" style="89" customWidth="1"/>
    <col min="24" max="24" width="9.77734375" style="89" customWidth="1"/>
    <col min="25" max="25" width="13.77734375" style="89" customWidth="1"/>
    <col min="26" max="26" width="13.5546875" style="89" customWidth="1"/>
    <col min="27" max="27" width="13.44140625" style="89" customWidth="1"/>
    <col min="28" max="28" width="15.21875" style="89" customWidth="1"/>
    <col min="29" max="29" width="19.21875" style="89" customWidth="1"/>
    <col min="30" max="30" width="14.77734375" style="89" customWidth="1"/>
    <col min="31" max="31" width="17" style="89" customWidth="1"/>
    <col min="32" max="32" width="16.77734375" style="89" customWidth="1"/>
    <col min="33" max="33" width="15.21875" style="89" customWidth="1"/>
    <col min="34" max="34" width="16.21875" style="89" customWidth="1"/>
    <col min="35" max="35" width="14.21875" style="89" customWidth="1"/>
    <col min="36" max="36" width="53.21875" style="89" customWidth="1"/>
    <col min="37" max="37" width="13.21875" style="89" customWidth="1"/>
    <col min="38" max="38" width="60.44140625" style="89" customWidth="1"/>
    <col min="39" max="39" width="13.44140625" style="89" customWidth="1"/>
    <col min="40" max="40" width="56.21875" style="89" customWidth="1"/>
    <col min="41" max="41" width="14.21875" style="89" customWidth="1"/>
    <col min="42" max="42" width="58.77734375" style="89" customWidth="1"/>
    <col min="43" max="43" width="19.44140625" style="89" customWidth="1"/>
    <col min="44" max="260" width="10.88671875" style="89"/>
    <col min="261" max="261" width="16.21875" style="89" customWidth="1"/>
    <col min="262" max="262" width="43.21875" style="89" customWidth="1"/>
    <col min="263" max="263" width="29.5546875" style="89" customWidth="1"/>
    <col min="264" max="264" width="34.21875" style="89" customWidth="1"/>
    <col min="265" max="265" width="7.5546875" style="89" customWidth="1"/>
    <col min="266" max="266" width="26.44140625" style="89" customWidth="1"/>
    <col min="267" max="267" width="17.21875" style="89" customWidth="1"/>
    <col min="268" max="268" width="19.21875" style="89" customWidth="1"/>
    <col min="269" max="269" width="18.44140625" style="89" customWidth="1"/>
    <col min="270" max="270" width="17.5546875" style="89" customWidth="1"/>
    <col min="271" max="272" width="18.77734375" style="89" customWidth="1"/>
    <col min="273" max="274" width="15.77734375" style="89" customWidth="1"/>
    <col min="275" max="275" width="11.77734375" style="89" customWidth="1"/>
    <col min="276" max="276" width="8" style="89" customWidth="1"/>
    <col min="277" max="277" width="9.21875" style="89" customWidth="1"/>
    <col min="278" max="278" width="11.77734375" style="89" customWidth="1"/>
    <col min="279" max="279" width="10" style="89" customWidth="1"/>
    <col min="280" max="282" width="9.21875" style="89" customWidth="1"/>
    <col min="283" max="283" width="9" style="89" customWidth="1"/>
    <col min="284" max="284" width="8.5546875" style="89" customWidth="1"/>
    <col min="285" max="285" width="9.21875" style="89" customWidth="1"/>
    <col min="286" max="286" width="8.21875" style="89" customWidth="1"/>
    <col min="287" max="290" width="15.44140625" style="89" customWidth="1"/>
    <col min="291" max="291" width="11.77734375" style="89" customWidth="1"/>
    <col min="292" max="292" width="66.21875" style="89" customWidth="1"/>
    <col min="293" max="293" width="9.5546875" style="89" customWidth="1"/>
    <col min="294" max="294" width="60.44140625" style="89" customWidth="1"/>
    <col min="295" max="295" width="13.44140625" style="89" customWidth="1"/>
    <col min="296" max="296" width="56.21875" style="89" customWidth="1"/>
    <col min="297" max="297" width="9.5546875" style="89" customWidth="1"/>
    <col min="298" max="298" width="58.77734375" style="89" customWidth="1"/>
    <col min="299" max="299" width="9.5546875" style="89" customWidth="1"/>
    <col min="300" max="516" width="10.88671875" style="89"/>
    <col min="517" max="517" width="16.21875" style="89" customWidth="1"/>
    <col min="518" max="518" width="43.21875" style="89" customWidth="1"/>
    <col min="519" max="519" width="29.5546875" style="89" customWidth="1"/>
    <col min="520" max="520" width="34.21875" style="89" customWidth="1"/>
    <col min="521" max="521" width="7.5546875" style="89" customWidth="1"/>
    <col min="522" max="522" width="26.44140625" style="89" customWidth="1"/>
    <col min="523" max="523" width="17.21875" style="89" customWidth="1"/>
    <col min="524" max="524" width="19.21875" style="89" customWidth="1"/>
    <col min="525" max="525" width="18.44140625" style="89" customWidth="1"/>
    <col min="526" max="526" width="17.5546875" style="89" customWidth="1"/>
    <col min="527" max="528" width="18.77734375" style="89" customWidth="1"/>
    <col min="529" max="530" width="15.77734375" style="89" customWidth="1"/>
    <col min="531" max="531" width="11.77734375" style="89" customWidth="1"/>
    <col min="532" max="532" width="8" style="89" customWidth="1"/>
    <col min="533" max="533" width="9.21875" style="89" customWidth="1"/>
    <col min="534" max="534" width="11.77734375" style="89" customWidth="1"/>
    <col min="535" max="535" width="10" style="89" customWidth="1"/>
    <col min="536" max="538" width="9.21875" style="89" customWidth="1"/>
    <col min="539" max="539" width="9" style="89" customWidth="1"/>
    <col min="540" max="540" width="8.5546875" style="89" customWidth="1"/>
    <col min="541" max="541" width="9.21875" style="89" customWidth="1"/>
    <col min="542" max="542" width="8.21875" style="89" customWidth="1"/>
    <col min="543" max="546" width="15.44140625" style="89" customWidth="1"/>
    <col min="547" max="547" width="11.77734375" style="89" customWidth="1"/>
    <col min="548" max="548" width="66.21875" style="89" customWidth="1"/>
    <col min="549" max="549" width="9.5546875" style="89" customWidth="1"/>
    <col min="550" max="550" width="60.44140625" style="89" customWidth="1"/>
    <col min="551" max="551" width="13.44140625" style="89" customWidth="1"/>
    <col min="552" max="552" width="56.21875" style="89" customWidth="1"/>
    <col min="553" max="553" width="9.5546875" style="89" customWidth="1"/>
    <col min="554" max="554" width="58.77734375" style="89" customWidth="1"/>
    <col min="555" max="555" width="9.5546875" style="89" customWidth="1"/>
    <col min="556" max="772" width="10.88671875" style="89"/>
    <col min="773" max="773" width="16.21875" style="89" customWidth="1"/>
    <col min="774" max="774" width="43.21875" style="89" customWidth="1"/>
    <col min="775" max="775" width="29.5546875" style="89" customWidth="1"/>
    <col min="776" max="776" width="34.21875" style="89" customWidth="1"/>
    <col min="777" max="777" width="7.5546875" style="89" customWidth="1"/>
    <col min="778" max="778" width="26.44140625" style="89" customWidth="1"/>
    <col min="779" max="779" width="17.21875" style="89" customWidth="1"/>
    <col min="780" max="780" width="19.21875" style="89" customWidth="1"/>
    <col min="781" max="781" width="18.44140625" style="89" customWidth="1"/>
    <col min="782" max="782" width="17.5546875" style="89" customWidth="1"/>
    <col min="783" max="784" width="18.77734375" style="89" customWidth="1"/>
    <col min="785" max="786" width="15.77734375" style="89" customWidth="1"/>
    <col min="787" max="787" width="11.77734375" style="89" customWidth="1"/>
    <col min="788" max="788" width="8" style="89" customWidth="1"/>
    <col min="789" max="789" width="9.21875" style="89" customWidth="1"/>
    <col min="790" max="790" width="11.77734375" style="89" customWidth="1"/>
    <col min="791" max="791" width="10" style="89" customWidth="1"/>
    <col min="792" max="794" width="9.21875" style="89" customWidth="1"/>
    <col min="795" max="795" width="9" style="89" customWidth="1"/>
    <col min="796" max="796" width="8.5546875" style="89" customWidth="1"/>
    <col min="797" max="797" width="9.21875" style="89" customWidth="1"/>
    <col min="798" max="798" width="8.21875" style="89" customWidth="1"/>
    <col min="799" max="802" width="15.44140625" style="89" customWidth="1"/>
    <col min="803" max="803" width="11.77734375" style="89" customWidth="1"/>
    <col min="804" max="804" width="66.21875" style="89" customWidth="1"/>
    <col min="805" max="805" width="9.5546875" style="89" customWidth="1"/>
    <col min="806" max="806" width="60.44140625" style="89" customWidth="1"/>
    <col min="807" max="807" width="13.44140625" style="89" customWidth="1"/>
    <col min="808" max="808" width="56.21875" style="89" customWidth="1"/>
    <col min="809" max="809" width="9.5546875" style="89" customWidth="1"/>
    <col min="810" max="810" width="58.77734375" style="89" customWidth="1"/>
    <col min="811" max="811" width="9.5546875" style="89" customWidth="1"/>
    <col min="812" max="1028" width="10.88671875" style="89"/>
    <col min="1029" max="1029" width="16.21875" style="89" customWidth="1"/>
    <col min="1030" max="1030" width="43.21875" style="89" customWidth="1"/>
    <col min="1031" max="1031" width="29.5546875" style="89" customWidth="1"/>
    <col min="1032" max="1032" width="34.21875" style="89" customWidth="1"/>
    <col min="1033" max="1033" width="7.5546875" style="89" customWidth="1"/>
    <col min="1034" max="1034" width="26.44140625" style="89" customWidth="1"/>
    <col min="1035" max="1035" width="17.21875" style="89" customWidth="1"/>
    <col min="1036" max="1036" width="19.21875" style="89" customWidth="1"/>
    <col min="1037" max="1037" width="18.44140625" style="89" customWidth="1"/>
    <col min="1038" max="1038" width="17.5546875" style="89" customWidth="1"/>
    <col min="1039" max="1040" width="18.77734375" style="89" customWidth="1"/>
    <col min="1041" max="1042" width="15.77734375" style="89" customWidth="1"/>
    <col min="1043" max="1043" width="11.77734375" style="89" customWidth="1"/>
    <col min="1044" max="1044" width="8" style="89" customWidth="1"/>
    <col min="1045" max="1045" width="9.21875" style="89" customWidth="1"/>
    <col min="1046" max="1046" width="11.77734375" style="89" customWidth="1"/>
    <col min="1047" max="1047" width="10" style="89" customWidth="1"/>
    <col min="1048" max="1050" width="9.21875" style="89" customWidth="1"/>
    <col min="1051" max="1051" width="9" style="89" customWidth="1"/>
    <col min="1052" max="1052" width="8.5546875" style="89" customWidth="1"/>
    <col min="1053" max="1053" width="9.21875" style="89" customWidth="1"/>
    <col min="1054" max="1054" width="8.21875" style="89" customWidth="1"/>
    <col min="1055" max="1058" width="15.44140625" style="89" customWidth="1"/>
    <col min="1059" max="1059" width="11.77734375" style="89" customWidth="1"/>
    <col min="1060" max="1060" width="66.21875" style="89" customWidth="1"/>
    <col min="1061" max="1061" width="9.5546875" style="89" customWidth="1"/>
    <col min="1062" max="1062" width="60.44140625" style="89" customWidth="1"/>
    <col min="1063" max="1063" width="13.44140625" style="89" customWidth="1"/>
    <col min="1064" max="1064" width="56.21875" style="89" customWidth="1"/>
    <col min="1065" max="1065" width="9.5546875" style="89" customWidth="1"/>
    <col min="1066" max="1066" width="58.77734375" style="89" customWidth="1"/>
    <col min="1067" max="1067" width="9.5546875" style="89" customWidth="1"/>
    <col min="1068" max="1284" width="10.88671875" style="89"/>
    <col min="1285" max="1285" width="16.21875" style="89" customWidth="1"/>
    <col min="1286" max="1286" width="43.21875" style="89" customWidth="1"/>
    <col min="1287" max="1287" width="29.5546875" style="89" customWidth="1"/>
    <col min="1288" max="1288" width="34.21875" style="89" customWidth="1"/>
    <col min="1289" max="1289" width="7.5546875" style="89" customWidth="1"/>
    <col min="1290" max="1290" width="26.44140625" style="89" customWidth="1"/>
    <col min="1291" max="1291" width="17.21875" style="89" customWidth="1"/>
    <col min="1292" max="1292" width="19.21875" style="89" customWidth="1"/>
    <col min="1293" max="1293" width="18.44140625" style="89" customWidth="1"/>
    <col min="1294" max="1294" width="17.5546875" style="89" customWidth="1"/>
    <col min="1295" max="1296" width="18.77734375" style="89" customWidth="1"/>
    <col min="1297" max="1298" width="15.77734375" style="89" customWidth="1"/>
    <col min="1299" max="1299" width="11.77734375" style="89" customWidth="1"/>
    <col min="1300" max="1300" width="8" style="89" customWidth="1"/>
    <col min="1301" max="1301" width="9.21875" style="89" customWidth="1"/>
    <col min="1302" max="1302" width="11.77734375" style="89" customWidth="1"/>
    <col min="1303" max="1303" width="10" style="89" customWidth="1"/>
    <col min="1304" max="1306" width="9.21875" style="89" customWidth="1"/>
    <col min="1307" max="1307" width="9" style="89" customWidth="1"/>
    <col min="1308" max="1308" width="8.5546875" style="89" customWidth="1"/>
    <col min="1309" max="1309" width="9.21875" style="89" customWidth="1"/>
    <col min="1310" max="1310" width="8.21875" style="89" customWidth="1"/>
    <col min="1311" max="1314" width="15.44140625" style="89" customWidth="1"/>
    <col min="1315" max="1315" width="11.77734375" style="89" customWidth="1"/>
    <col min="1316" max="1316" width="66.21875" style="89" customWidth="1"/>
    <col min="1317" max="1317" width="9.5546875" style="89" customWidth="1"/>
    <col min="1318" max="1318" width="60.44140625" style="89" customWidth="1"/>
    <col min="1319" max="1319" width="13.44140625" style="89" customWidth="1"/>
    <col min="1320" max="1320" width="56.21875" style="89" customWidth="1"/>
    <col min="1321" max="1321" width="9.5546875" style="89" customWidth="1"/>
    <col min="1322" max="1322" width="58.77734375" style="89" customWidth="1"/>
    <col min="1323" max="1323" width="9.5546875" style="89" customWidth="1"/>
    <col min="1324" max="1540" width="10.88671875" style="89"/>
    <col min="1541" max="1541" width="16.21875" style="89" customWidth="1"/>
    <col min="1542" max="1542" width="43.21875" style="89" customWidth="1"/>
    <col min="1543" max="1543" width="29.5546875" style="89" customWidth="1"/>
    <col min="1544" max="1544" width="34.21875" style="89" customWidth="1"/>
    <col min="1545" max="1545" width="7.5546875" style="89" customWidth="1"/>
    <col min="1546" max="1546" width="26.44140625" style="89" customWidth="1"/>
    <col min="1547" max="1547" width="17.21875" style="89" customWidth="1"/>
    <col min="1548" max="1548" width="19.21875" style="89" customWidth="1"/>
    <col min="1549" max="1549" width="18.44140625" style="89" customWidth="1"/>
    <col min="1550" max="1550" width="17.5546875" style="89" customWidth="1"/>
    <col min="1551" max="1552" width="18.77734375" style="89" customWidth="1"/>
    <col min="1553" max="1554" width="15.77734375" style="89" customWidth="1"/>
    <col min="1555" max="1555" width="11.77734375" style="89" customWidth="1"/>
    <col min="1556" max="1556" width="8" style="89" customWidth="1"/>
    <col min="1557" max="1557" width="9.21875" style="89" customWidth="1"/>
    <col min="1558" max="1558" width="11.77734375" style="89" customWidth="1"/>
    <col min="1559" max="1559" width="10" style="89" customWidth="1"/>
    <col min="1560" max="1562" width="9.21875" style="89" customWidth="1"/>
    <col min="1563" max="1563" width="9" style="89" customWidth="1"/>
    <col min="1564" max="1564" width="8.5546875" style="89" customWidth="1"/>
    <col min="1565" max="1565" width="9.21875" style="89" customWidth="1"/>
    <col min="1566" max="1566" width="8.21875" style="89" customWidth="1"/>
    <col min="1567" max="1570" width="15.44140625" style="89" customWidth="1"/>
    <col min="1571" max="1571" width="11.77734375" style="89" customWidth="1"/>
    <col min="1572" max="1572" width="66.21875" style="89" customWidth="1"/>
    <col min="1573" max="1573" width="9.5546875" style="89" customWidth="1"/>
    <col min="1574" max="1574" width="60.44140625" style="89" customWidth="1"/>
    <col min="1575" max="1575" width="13.44140625" style="89" customWidth="1"/>
    <col min="1576" max="1576" width="56.21875" style="89" customWidth="1"/>
    <col min="1577" max="1577" width="9.5546875" style="89" customWidth="1"/>
    <col min="1578" max="1578" width="58.77734375" style="89" customWidth="1"/>
    <col min="1579" max="1579" width="9.5546875" style="89" customWidth="1"/>
    <col min="1580" max="1796" width="10.88671875" style="89"/>
    <col min="1797" max="1797" width="16.21875" style="89" customWidth="1"/>
    <col min="1798" max="1798" width="43.21875" style="89" customWidth="1"/>
    <col min="1799" max="1799" width="29.5546875" style="89" customWidth="1"/>
    <col min="1800" max="1800" width="34.21875" style="89" customWidth="1"/>
    <col min="1801" max="1801" width="7.5546875" style="89" customWidth="1"/>
    <col min="1802" max="1802" width="26.44140625" style="89" customWidth="1"/>
    <col min="1803" max="1803" width="17.21875" style="89" customWidth="1"/>
    <col min="1804" max="1804" width="19.21875" style="89" customWidth="1"/>
    <col min="1805" max="1805" width="18.44140625" style="89" customWidth="1"/>
    <col min="1806" max="1806" width="17.5546875" style="89" customWidth="1"/>
    <col min="1807" max="1808" width="18.77734375" style="89" customWidth="1"/>
    <col min="1809" max="1810" width="15.77734375" style="89" customWidth="1"/>
    <col min="1811" max="1811" width="11.77734375" style="89" customWidth="1"/>
    <col min="1812" max="1812" width="8" style="89" customWidth="1"/>
    <col min="1813" max="1813" width="9.21875" style="89" customWidth="1"/>
    <col min="1814" max="1814" width="11.77734375" style="89" customWidth="1"/>
    <col min="1815" max="1815" width="10" style="89" customWidth="1"/>
    <col min="1816" max="1818" width="9.21875" style="89" customWidth="1"/>
    <col min="1819" max="1819" width="9" style="89" customWidth="1"/>
    <col min="1820" max="1820" width="8.5546875" style="89" customWidth="1"/>
    <col min="1821" max="1821" width="9.21875" style="89" customWidth="1"/>
    <col min="1822" max="1822" width="8.21875" style="89" customWidth="1"/>
    <col min="1823" max="1826" width="15.44140625" style="89" customWidth="1"/>
    <col min="1827" max="1827" width="11.77734375" style="89" customWidth="1"/>
    <col min="1828" max="1828" width="66.21875" style="89" customWidth="1"/>
    <col min="1829" max="1829" width="9.5546875" style="89" customWidth="1"/>
    <col min="1830" max="1830" width="60.44140625" style="89" customWidth="1"/>
    <col min="1831" max="1831" width="13.44140625" style="89" customWidth="1"/>
    <col min="1832" max="1832" width="56.21875" style="89" customWidth="1"/>
    <col min="1833" max="1833" width="9.5546875" style="89" customWidth="1"/>
    <col min="1834" max="1834" width="58.77734375" style="89" customWidth="1"/>
    <col min="1835" max="1835" width="9.5546875" style="89" customWidth="1"/>
    <col min="1836" max="2052" width="10.88671875" style="89"/>
    <col min="2053" max="2053" width="16.21875" style="89" customWidth="1"/>
    <col min="2054" max="2054" width="43.21875" style="89" customWidth="1"/>
    <col min="2055" max="2055" width="29.5546875" style="89" customWidth="1"/>
    <col min="2056" max="2056" width="34.21875" style="89" customWidth="1"/>
    <col min="2057" max="2057" width="7.5546875" style="89" customWidth="1"/>
    <col min="2058" max="2058" width="26.44140625" style="89" customWidth="1"/>
    <col min="2059" max="2059" width="17.21875" style="89" customWidth="1"/>
    <col min="2060" max="2060" width="19.21875" style="89" customWidth="1"/>
    <col min="2061" max="2061" width="18.44140625" style="89" customWidth="1"/>
    <col min="2062" max="2062" width="17.5546875" style="89" customWidth="1"/>
    <col min="2063" max="2064" width="18.77734375" style="89" customWidth="1"/>
    <col min="2065" max="2066" width="15.77734375" style="89" customWidth="1"/>
    <col min="2067" max="2067" width="11.77734375" style="89" customWidth="1"/>
    <col min="2068" max="2068" width="8" style="89" customWidth="1"/>
    <col min="2069" max="2069" width="9.21875" style="89" customWidth="1"/>
    <col min="2070" max="2070" width="11.77734375" style="89" customWidth="1"/>
    <col min="2071" max="2071" width="10" style="89" customWidth="1"/>
    <col min="2072" max="2074" width="9.21875" style="89" customWidth="1"/>
    <col min="2075" max="2075" width="9" style="89" customWidth="1"/>
    <col min="2076" max="2076" width="8.5546875" style="89" customWidth="1"/>
    <col min="2077" max="2077" width="9.21875" style="89" customWidth="1"/>
    <col min="2078" max="2078" width="8.21875" style="89" customWidth="1"/>
    <col min="2079" max="2082" width="15.44140625" style="89" customWidth="1"/>
    <col min="2083" max="2083" width="11.77734375" style="89" customWidth="1"/>
    <col min="2084" max="2084" width="66.21875" style="89" customWidth="1"/>
    <col min="2085" max="2085" width="9.5546875" style="89" customWidth="1"/>
    <col min="2086" max="2086" width="60.44140625" style="89" customWidth="1"/>
    <col min="2087" max="2087" width="13.44140625" style="89" customWidth="1"/>
    <col min="2088" max="2088" width="56.21875" style="89" customWidth="1"/>
    <col min="2089" max="2089" width="9.5546875" style="89" customWidth="1"/>
    <col min="2090" max="2090" width="58.77734375" style="89" customWidth="1"/>
    <col min="2091" max="2091" width="9.5546875" style="89" customWidth="1"/>
    <col min="2092" max="2308" width="10.88671875" style="89"/>
    <col min="2309" max="2309" width="16.21875" style="89" customWidth="1"/>
    <col min="2310" max="2310" width="43.21875" style="89" customWidth="1"/>
    <col min="2311" max="2311" width="29.5546875" style="89" customWidth="1"/>
    <col min="2312" max="2312" width="34.21875" style="89" customWidth="1"/>
    <col min="2313" max="2313" width="7.5546875" style="89" customWidth="1"/>
    <col min="2314" max="2314" width="26.44140625" style="89" customWidth="1"/>
    <col min="2315" max="2315" width="17.21875" style="89" customWidth="1"/>
    <col min="2316" max="2316" width="19.21875" style="89" customWidth="1"/>
    <col min="2317" max="2317" width="18.44140625" style="89" customWidth="1"/>
    <col min="2318" max="2318" width="17.5546875" style="89" customWidth="1"/>
    <col min="2319" max="2320" width="18.77734375" style="89" customWidth="1"/>
    <col min="2321" max="2322" width="15.77734375" style="89" customWidth="1"/>
    <col min="2323" max="2323" width="11.77734375" style="89" customWidth="1"/>
    <col min="2324" max="2324" width="8" style="89" customWidth="1"/>
    <col min="2325" max="2325" width="9.21875" style="89" customWidth="1"/>
    <col min="2326" max="2326" width="11.77734375" style="89" customWidth="1"/>
    <col min="2327" max="2327" width="10" style="89" customWidth="1"/>
    <col min="2328" max="2330" width="9.21875" style="89" customWidth="1"/>
    <col min="2331" max="2331" width="9" style="89" customWidth="1"/>
    <col min="2332" max="2332" width="8.5546875" style="89" customWidth="1"/>
    <col min="2333" max="2333" width="9.21875" style="89" customWidth="1"/>
    <col min="2334" max="2334" width="8.21875" style="89" customWidth="1"/>
    <col min="2335" max="2338" width="15.44140625" style="89" customWidth="1"/>
    <col min="2339" max="2339" width="11.77734375" style="89" customWidth="1"/>
    <col min="2340" max="2340" width="66.21875" style="89" customWidth="1"/>
    <col min="2341" max="2341" width="9.5546875" style="89" customWidth="1"/>
    <col min="2342" max="2342" width="60.44140625" style="89" customWidth="1"/>
    <col min="2343" max="2343" width="13.44140625" style="89" customWidth="1"/>
    <col min="2344" max="2344" width="56.21875" style="89" customWidth="1"/>
    <col min="2345" max="2345" width="9.5546875" style="89" customWidth="1"/>
    <col min="2346" max="2346" width="58.77734375" style="89" customWidth="1"/>
    <col min="2347" max="2347" width="9.5546875" style="89" customWidth="1"/>
    <col min="2348" max="2564" width="10.88671875" style="89"/>
    <col min="2565" max="2565" width="16.21875" style="89" customWidth="1"/>
    <col min="2566" max="2566" width="43.21875" style="89" customWidth="1"/>
    <col min="2567" max="2567" width="29.5546875" style="89" customWidth="1"/>
    <col min="2568" max="2568" width="34.21875" style="89" customWidth="1"/>
    <col min="2569" max="2569" width="7.5546875" style="89" customWidth="1"/>
    <col min="2570" max="2570" width="26.44140625" style="89" customWidth="1"/>
    <col min="2571" max="2571" width="17.21875" style="89" customWidth="1"/>
    <col min="2572" max="2572" width="19.21875" style="89" customWidth="1"/>
    <col min="2573" max="2573" width="18.44140625" style="89" customWidth="1"/>
    <col min="2574" max="2574" width="17.5546875" style="89" customWidth="1"/>
    <col min="2575" max="2576" width="18.77734375" style="89" customWidth="1"/>
    <col min="2577" max="2578" width="15.77734375" style="89" customWidth="1"/>
    <col min="2579" max="2579" width="11.77734375" style="89" customWidth="1"/>
    <col min="2580" max="2580" width="8" style="89" customWidth="1"/>
    <col min="2581" max="2581" width="9.21875" style="89" customWidth="1"/>
    <col min="2582" max="2582" width="11.77734375" style="89" customWidth="1"/>
    <col min="2583" max="2583" width="10" style="89" customWidth="1"/>
    <col min="2584" max="2586" width="9.21875" style="89" customWidth="1"/>
    <col min="2587" max="2587" width="9" style="89" customWidth="1"/>
    <col min="2588" max="2588" width="8.5546875" style="89" customWidth="1"/>
    <col min="2589" max="2589" width="9.21875" style="89" customWidth="1"/>
    <col min="2590" max="2590" width="8.21875" style="89" customWidth="1"/>
    <col min="2591" max="2594" width="15.44140625" style="89" customWidth="1"/>
    <col min="2595" max="2595" width="11.77734375" style="89" customWidth="1"/>
    <col min="2596" max="2596" width="66.21875" style="89" customWidth="1"/>
    <col min="2597" max="2597" width="9.5546875" style="89" customWidth="1"/>
    <col min="2598" max="2598" width="60.44140625" style="89" customWidth="1"/>
    <col min="2599" max="2599" width="13.44140625" style="89" customWidth="1"/>
    <col min="2600" max="2600" width="56.21875" style="89" customWidth="1"/>
    <col min="2601" max="2601" width="9.5546875" style="89" customWidth="1"/>
    <col min="2602" max="2602" width="58.77734375" style="89" customWidth="1"/>
    <col min="2603" max="2603" width="9.5546875" style="89" customWidth="1"/>
    <col min="2604" max="2820" width="10.88671875" style="89"/>
    <col min="2821" max="2821" width="16.21875" style="89" customWidth="1"/>
    <col min="2822" max="2822" width="43.21875" style="89" customWidth="1"/>
    <col min="2823" max="2823" width="29.5546875" style="89" customWidth="1"/>
    <col min="2824" max="2824" width="34.21875" style="89" customWidth="1"/>
    <col min="2825" max="2825" width="7.5546875" style="89" customWidth="1"/>
    <col min="2826" max="2826" width="26.44140625" style="89" customWidth="1"/>
    <col min="2827" max="2827" width="17.21875" style="89" customWidth="1"/>
    <col min="2828" max="2828" width="19.21875" style="89" customWidth="1"/>
    <col min="2829" max="2829" width="18.44140625" style="89" customWidth="1"/>
    <col min="2830" max="2830" width="17.5546875" style="89" customWidth="1"/>
    <col min="2831" max="2832" width="18.77734375" style="89" customWidth="1"/>
    <col min="2833" max="2834" width="15.77734375" style="89" customWidth="1"/>
    <col min="2835" max="2835" width="11.77734375" style="89" customWidth="1"/>
    <col min="2836" max="2836" width="8" style="89" customWidth="1"/>
    <col min="2837" max="2837" width="9.21875" style="89" customWidth="1"/>
    <col min="2838" max="2838" width="11.77734375" style="89" customWidth="1"/>
    <col min="2839" max="2839" width="10" style="89" customWidth="1"/>
    <col min="2840" max="2842" width="9.21875" style="89" customWidth="1"/>
    <col min="2843" max="2843" width="9" style="89" customWidth="1"/>
    <col min="2844" max="2844" width="8.5546875" style="89" customWidth="1"/>
    <col min="2845" max="2845" width="9.21875" style="89" customWidth="1"/>
    <col min="2846" max="2846" width="8.21875" style="89" customWidth="1"/>
    <col min="2847" max="2850" width="15.44140625" style="89" customWidth="1"/>
    <col min="2851" max="2851" width="11.77734375" style="89" customWidth="1"/>
    <col min="2852" max="2852" width="66.21875" style="89" customWidth="1"/>
    <col min="2853" max="2853" width="9.5546875" style="89" customWidth="1"/>
    <col min="2854" max="2854" width="60.44140625" style="89" customWidth="1"/>
    <col min="2855" max="2855" width="13.44140625" style="89" customWidth="1"/>
    <col min="2856" max="2856" width="56.21875" style="89" customWidth="1"/>
    <col min="2857" max="2857" width="9.5546875" style="89" customWidth="1"/>
    <col min="2858" max="2858" width="58.77734375" style="89" customWidth="1"/>
    <col min="2859" max="2859" width="9.5546875" style="89" customWidth="1"/>
    <col min="2860" max="3076" width="10.88671875" style="89"/>
    <col min="3077" max="3077" width="16.21875" style="89" customWidth="1"/>
    <col min="3078" max="3078" width="43.21875" style="89" customWidth="1"/>
    <col min="3079" max="3079" width="29.5546875" style="89" customWidth="1"/>
    <col min="3080" max="3080" width="34.21875" style="89" customWidth="1"/>
    <col min="3081" max="3081" width="7.5546875" style="89" customWidth="1"/>
    <col min="3082" max="3082" width="26.44140625" style="89" customWidth="1"/>
    <col min="3083" max="3083" width="17.21875" style="89" customWidth="1"/>
    <col min="3084" max="3084" width="19.21875" style="89" customWidth="1"/>
    <col min="3085" max="3085" width="18.44140625" style="89" customWidth="1"/>
    <col min="3086" max="3086" width="17.5546875" style="89" customWidth="1"/>
    <col min="3087" max="3088" width="18.77734375" style="89" customWidth="1"/>
    <col min="3089" max="3090" width="15.77734375" style="89" customWidth="1"/>
    <col min="3091" max="3091" width="11.77734375" style="89" customWidth="1"/>
    <col min="3092" max="3092" width="8" style="89" customWidth="1"/>
    <col min="3093" max="3093" width="9.21875" style="89" customWidth="1"/>
    <col min="3094" max="3094" width="11.77734375" style="89" customWidth="1"/>
    <col min="3095" max="3095" width="10" style="89" customWidth="1"/>
    <col min="3096" max="3098" width="9.21875" style="89" customWidth="1"/>
    <col min="3099" max="3099" width="9" style="89" customWidth="1"/>
    <col min="3100" max="3100" width="8.5546875" style="89" customWidth="1"/>
    <col min="3101" max="3101" width="9.21875" style="89" customWidth="1"/>
    <col min="3102" max="3102" width="8.21875" style="89" customWidth="1"/>
    <col min="3103" max="3106" width="15.44140625" style="89" customWidth="1"/>
    <col min="3107" max="3107" width="11.77734375" style="89" customWidth="1"/>
    <col min="3108" max="3108" width="66.21875" style="89" customWidth="1"/>
    <col min="3109" max="3109" width="9.5546875" style="89" customWidth="1"/>
    <col min="3110" max="3110" width="60.44140625" style="89" customWidth="1"/>
    <col min="3111" max="3111" width="13.44140625" style="89" customWidth="1"/>
    <col min="3112" max="3112" width="56.21875" style="89" customWidth="1"/>
    <col min="3113" max="3113" width="9.5546875" style="89" customWidth="1"/>
    <col min="3114" max="3114" width="58.77734375" style="89" customWidth="1"/>
    <col min="3115" max="3115" width="9.5546875" style="89" customWidth="1"/>
    <col min="3116" max="3332" width="10.88671875" style="89"/>
    <col min="3333" max="3333" width="16.21875" style="89" customWidth="1"/>
    <col min="3334" max="3334" width="43.21875" style="89" customWidth="1"/>
    <col min="3335" max="3335" width="29.5546875" style="89" customWidth="1"/>
    <col min="3336" max="3336" width="34.21875" style="89" customWidth="1"/>
    <col min="3337" max="3337" width="7.5546875" style="89" customWidth="1"/>
    <col min="3338" max="3338" width="26.44140625" style="89" customWidth="1"/>
    <col min="3339" max="3339" width="17.21875" style="89" customWidth="1"/>
    <col min="3340" max="3340" width="19.21875" style="89" customWidth="1"/>
    <col min="3341" max="3341" width="18.44140625" style="89" customWidth="1"/>
    <col min="3342" max="3342" width="17.5546875" style="89" customWidth="1"/>
    <col min="3343" max="3344" width="18.77734375" style="89" customWidth="1"/>
    <col min="3345" max="3346" width="15.77734375" style="89" customWidth="1"/>
    <col min="3347" max="3347" width="11.77734375" style="89" customWidth="1"/>
    <col min="3348" max="3348" width="8" style="89" customWidth="1"/>
    <col min="3349" max="3349" width="9.21875" style="89" customWidth="1"/>
    <col min="3350" max="3350" width="11.77734375" style="89" customWidth="1"/>
    <col min="3351" max="3351" width="10" style="89" customWidth="1"/>
    <col min="3352" max="3354" width="9.21875" style="89" customWidth="1"/>
    <col min="3355" max="3355" width="9" style="89" customWidth="1"/>
    <col min="3356" max="3356" width="8.5546875" style="89" customWidth="1"/>
    <col min="3357" max="3357" width="9.21875" style="89" customWidth="1"/>
    <col min="3358" max="3358" width="8.21875" style="89" customWidth="1"/>
    <col min="3359" max="3362" width="15.44140625" style="89" customWidth="1"/>
    <col min="3363" max="3363" width="11.77734375" style="89" customWidth="1"/>
    <col min="3364" max="3364" width="66.21875" style="89" customWidth="1"/>
    <col min="3365" max="3365" width="9.5546875" style="89" customWidth="1"/>
    <col min="3366" max="3366" width="60.44140625" style="89" customWidth="1"/>
    <col min="3367" max="3367" width="13.44140625" style="89" customWidth="1"/>
    <col min="3368" max="3368" width="56.21875" style="89" customWidth="1"/>
    <col min="3369" max="3369" width="9.5546875" style="89" customWidth="1"/>
    <col min="3370" max="3370" width="58.77734375" style="89" customWidth="1"/>
    <col min="3371" max="3371" width="9.5546875" style="89" customWidth="1"/>
    <col min="3372" max="3588" width="10.88671875" style="89"/>
    <col min="3589" max="3589" width="16.21875" style="89" customWidth="1"/>
    <col min="3590" max="3590" width="43.21875" style="89" customWidth="1"/>
    <col min="3591" max="3591" width="29.5546875" style="89" customWidth="1"/>
    <col min="3592" max="3592" width="34.21875" style="89" customWidth="1"/>
    <col min="3593" max="3593" width="7.5546875" style="89" customWidth="1"/>
    <col min="3594" max="3594" width="26.44140625" style="89" customWidth="1"/>
    <col min="3595" max="3595" width="17.21875" style="89" customWidth="1"/>
    <col min="3596" max="3596" width="19.21875" style="89" customWidth="1"/>
    <col min="3597" max="3597" width="18.44140625" style="89" customWidth="1"/>
    <col min="3598" max="3598" width="17.5546875" style="89" customWidth="1"/>
    <col min="3599" max="3600" width="18.77734375" style="89" customWidth="1"/>
    <col min="3601" max="3602" width="15.77734375" style="89" customWidth="1"/>
    <col min="3603" max="3603" width="11.77734375" style="89" customWidth="1"/>
    <col min="3604" max="3604" width="8" style="89" customWidth="1"/>
    <col min="3605" max="3605" width="9.21875" style="89" customWidth="1"/>
    <col min="3606" max="3606" width="11.77734375" style="89" customWidth="1"/>
    <col min="3607" max="3607" width="10" style="89" customWidth="1"/>
    <col min="3608" max="3610" width="9.21875" style="89" customWidth="1"/>
    <col min="3611" max="3611" width="9" style="89" customWidth="1"/>
    <col min="3612" max="3612" width="8.5546875" style="89" customWidth="1"/>
    <col min="3613" max="3613" width="9.21875" style="89" customWidth="1"/>
    <col min="3614" max="3614" width="8.21875" style="89" customWidth="1"/>
    <col min="3615" max="3618" width="15.44140625" style="89" customWidth="1"/>
    <col min="3619" max="3619" width="11.77734375" style="89" customWidth="1"/>
    <col min="3620" max="3620" width="66.21875" style="89" customWidth="1"/>
    <col min="3621" max="3621" width="9.5546875" style="89" customWidth="1"/>
    <col min="3622" max="3622" width="60.44140625" style="89" customWidth="1"/>
    <col min="3623" max="3623" width="13.44140625" style="89" customWidth="1"/>
    <col min="3624" max="3624" width="56.21875" style="89" customWidth="1"/>
    <col min="3625" max="3625" width="9.5546875" style="89" customWidth="1"/>
    <col min="3626" max="3626" width="58.77734375" style="89" customWidth="1"/>
    <col min="3627" max="3627" width="9.5546875" style="89" customWidth="1"/>
    <col min="3628" max="3844" width="10.88671875" style="89"/>
    <col min="3845" max="3845" width="16.21875" style="89" customWidth="1"/>
    <col min="3846" max="3846" width="43.21875" style="89" customWidth="1"/>
    <col min="3847" max="3847" width="29.5546875" style="89" customWidth="1"/>
    <col min="3848" max="3848" width="34.21875" style="89" customWidth="1"/>
    <col min="3849" max="3849" width="7.5546875" style="89" customWidth="1"/>
    <col min="3850" max="3850" width="26.44140625" style="89" customWidth="1"/>
    <col min="3851" max="3851" width="17.21875" style="89" customWidth="1"/>
    <col min="3852" max="3852" width="19.21875" style="89" customWidth="1"/>
    <col min="3853" max="3853" width="18.44140625" style="89" customWidth="1"/>
    <col min="3854" max="3854" width="17.5546875" style="89" customWidth="1"/>
    <col min="3855" max="3856" width="18.77734375" style="89" customWidth="1"/>
    <col min="3857" max="3858" width="15.77734375" style="89" customWidth="1"/>
    <col min="3859" max="3859" width="11.77734375" style="89" customWidth="1"/>
    <col min="3860" max="3860" width="8" style="89" customWidth="1"/>
    <col min="3861" max="3861" width="9.21875" style="89" customWidth="1"/>
    <col min="3862" max="3862" width="11.77734375" style="89" customWidth="1"/>
    <col min="3863" max="3863" width="10" style="89" customWidth="1"/>
    <col min="3864" max="3866" width="9.21875" style="89" customWidth="1"/>
    <col min="3867" max="3867" width="9" style="89" customWidth="1"/>
    <col min="3868" max="3868" width="8.5546875" style="89" customWidth="1"/>
    <col min="3869" max="3869" width="9.21875" style="89" customWidth="1"/>
    <col min="3870" max="3870" width="8.21875" style="89" customWidth="1"/>
    <col min="3871" max="3874" width="15.44140625" style="89" customWidth="1"/>
    <col min="3875" max="3875" width="11.77734375" style="89" customWidth="1"/>
    <col min="3876" max="3876" width="66.21875" style="89" customWidth="1"/>
    <col min="3877" max="3877" width="9.5546875" style="89" customWidth="1"/>
    <col min="3878" max="3878" width="60.44140625" style="89" customWidth="1"/>
    <col min="3879" max="3879" width="13.44140625" style="89" customWidth="1"/>
    <col min="3880" max="3880" width="56.21875" style="89" customWidth="1"/>
    <col min="3881" max="3881" width="9.5546875" style="89" customWidth="1"/>
    <col min="3882" max="3882" width="58.77734375" style="89" customWidth="1"/>
    <col min="3883" max="3883" width="9.5546875" style="89" customWidth="1"/>
    <col min="3884" max="4100" width="10.88671875" style="89"/>
    <col min="4101" max="4101" width="16.21875" style="89" customWidth="1"/>
    <col min="4102" max="4102" width="43.21875" style="89" customWidth="1"/>
    <col min="4103" max="4103" width="29.5546875" style="89" customWidth="1"/>
    <col min="4104" max="4104" width="34.21875" style="89" customWidth="1"/>
    <col min="4105" max="4105" width="7.5546875" style="89" customWidth="1"/>
    <col min="4106" max="4106" width="26.44140625" style="89" customWidth="1"/>
    <col min="4107" max="4107" width="17.21875" style="89" customWidth="1"/>
    <col min="4108" max="4108" width="19.21875" style="89" customWidth="1"/>
    <col min="4109" max="4109" width="18.44140625" style="89" customWidth="1"/>
    <col min="4110" max="4110" width="17.5546875" style="89" customWidth="1"/>
    <col min="4111" max="4112" width="18.77734375" style="89" customWidth="1"/>
    <col min="4113" max="4114" width="15.77734375" style="89" customWidth="1"/>
    <col min="4115" max="4115" width="11.77734375" style="89" customWidth="1"/>
    <col min="4116" max="4116" width="8" style="89" customWidth="1"/>
    <col min="4117" max="4117" width="9.21875" style="89" customWidth="1"/>
    <col min="4118" max="4118" width="11.77734375" style="89" customWidth="1"/>
    <col min="4119" max="4119" width="10" style="89" customWidth="1"/>
    <col min="4120" max="4122" width="9.21875" style="89" customWidth="1"/>
    <col min="4123" max="4123" width="9" style="89" customWidth="1"/>
    <col min="4124" max="4124" width="8.5546875" style="89" customWidth="1"/>
    <col min="4125" max="4125" width="9.21875" style="89" customWidth="1"/>
    <col min="4126" max="4126" width="8.21875" style="89" customWidth="1"/>
    <col min="4127" max="4130" width="15.44140625" style="89" customWidth="1"/>
    <col min="4131" max="4131" width="11.77734375" style="89" customWidth="1"/>
    <col min="4132" max="4132" width="66.21875" style="89" customWidth="1"/>
    <col min="4133" max="4133" width="9.5546875" style="89" customWidth="1"/>
    <col min="4134" max="4134" width="60.44140625" style="89" customWidth="1"/>
    <col min="4135" max="4135" width="13.44140625" style="89" customWidth="1"/>
    <col min="4136" max="4136" width="56.21875" style="89" customWidth="1"/>
    <col min="4137" max="4137" width="9.5546875" style="89" customWidth="1"/>
    <col min="4138" max="4138" width="58.77734375" style="89" customWidth="1"/>
    <col min="4139" max="4139" width="9.5546875" style="89" customWidth="1"/>
    <col min="4140" max="4356" width="10.88671875" style="89"/>
    <col min="4357" max="4357" width="16.21875" style="89" customWidth="1"/>
    <col min="4358" max="4358" width="43.21875" style="89" customWidth="1"/>
    <col min="4359" max="4359" width="29.5546875" style="89" customWidth="1"/>
    <col min="4360" max="4360" width="34.21875" style="89" customWidth="1"/>
    <col min="4361" max="4361" width="7.5546875" style="89" customWidth="1"/>
    <col min="4362" max="4362" width="26.44140625" style="89" customWidth="1"/>
    <col min="4363" max="4363" width="17.21875" style="89" customWidth="1"/>
    <col min="4364" max="4364" width="19.21875" style="89" customWidth="1"/>
    <col min="4365" max="4365" width="18.44140625" style="89" customWidth="1"/>
    <col min="4366" max="4366" width="17.5546875" style="89" customWidth="1"/>
    <col min="4367" max="4368" width="18.77734375" style="89" customWidth="1"/>
    <col min="4369" max="4370" width="15.77734375" style="89" customWidth="1"/>
    <col min="4371" max="4371" width="11.77734375" style="89" customWidth="1"/>
    <col min="4372" max="4372" width="8" style="89" customWidth="1"/>
    <col min="4373" max="4373" width="9.21875" style="89" customWidth="1"/>
    <col min="4374" max="4374" width="11.77734375" style="89" customWidth="1"/>
    <col min="4375" max="4375" width="10" style="89" customWidth="1"/>
    <col min="4376" max="4378" width="9.21875" style="89" customWidth="1"/>
    <col min="4379" max="4379" width="9" style="89" customWidth="1"/>
    <col min="4380" max="4380" width="8.5546875" style="89" customWidth="1"/>
    <col min="4381" max="4381" width="9.21875" style="89" customWidth="1"/>
    <col min="4382" max="4382" width="8.21875" style="89" customWidth="1"/>
    <col min="4383" max="4386" width="15.44140625" style="89" customWidth="1"/>
    <col min="4387" max="4387" width="11.77734375" style="89" customWidth="1"/>
    <col min="4388" max="4388" width="66.21875" style="89" customWidth="1"/>
    <col min="4389" max="4389" width="9.5546875" style="89" customWidth="1"/>
    <col min="4390" max="4390" width="60.44140625" style="89" customWidth="1"/>
    <col min="4391" max="4391" width="13.44140625" style="89" customWidth="1"/>
    <col min="4392" max="4392" width="56.21875" style="89" customWidth="1"/>
    <col min="4393" max="4393" width="9.5546875" style="89" customWidth="1"/>
    <col min="4394" max="4394" width="58.77734375" style="89" customWidth="1"/>
    <col min="4395" max="4395" width="9.5546875" style="89" customWidth="1"/>
    <col min="4396" max="4612" width="10.88671875" style="89"/>
    <col min="4613" max="4613" width="16.21875" style="89" customWidth="1"/>
    <col min="4614" max="4614" width="43.21875" style="89" customWidth="1"/>
    <col min="4615" max="4615" width="29.5546875" style="89" customWidth="1"/>
    <col min="4616" max="4616" width="34.21875" style="89" customWidth="1"/>
    <col min="4617" max="4617" width="7.5546875" style="89" customWidth="1"/>
    <col min="4618" max="4618" width="26.44140625" style="89" customWidth="1"/>
    <col min="4619" max="4619" width="17.21875" style="89" customWidth="1"/>
    <col min="4620" max="4620" width="19.21875" style="89" customWidth="1"/>
    <col min="4621" max="4621" width="18.44140625" style="89" customWidth="1"/>
    <col min="4622" max="4622" width="17.5546875" style="89" customWidth="1"/>
    <col min="4623" max="4624" width="18.77734375" style="89" customWidth="1"/>
    <col min="4625" max="4626" width="15.77734375" style="89" customWidth="1"/>
    <col min="4627" max="4627" width="11.77734375" style="89" customWidth="1"/>
    <col min="4628" max="4628" width="8" style="89" customWidth="1"/>
    <col min="4629" max="4629" width="9.21875" style="89" customWidth="1"/>
    <col min="4630" max="4630" width="11.77734375" style="89" customWidth="1"/>
    <col min="4631" max="4631" width="10" style="89" customWidth="1"/>
    <col min="4632" max="4634" width="9.21875" style="89" customWidth="1"/>
    <col min="4635" max="4635" width="9" style="89" customWidth="1"/>
    <col min="4636" max="4636" width="8.5546875" style="89" customWidth="1"/>
    <col min="4637" max="4637" width="9.21875" style="89" customWidth="1"/>
    <col min="4638" max="4638" width="8.21875" style="89" customWidth="1"/>
    <col min="4639" max="4642" width="15.44140625" style="89" customWidth="1"/>
    <col min="4643" max="4643" width="11.77734375" style="89" customWidth="1"/>
    <col min="4644" max="4644" width="66.21875" style="89" customWidth="1"/>
    <col min="4645" max="4645" width="9.5546875" style="89" customWidth="1"/>
    <col min="4646" max="4646" width="60.44140625" style="89" customWidth="1"/>
    <col min="4647" max="4647" width="13.44140625" style="89" customWidth="1"/>
    <col min="4648" max="4648" width="56.21875" style="89" customWidth="1"/>
    <col min="4649" max="4649" width="9.5546875" style="89" customWidth="1"/>
    <col min="4650" max="4650" width="58.77734375" style="89" customWidth="1"/>
    <col min="4651" max="4651" width="9.5546875" style="89" customWidth="1"/>
    <col min="4652" max="4868" width="10.88671875" style="89"/>
    <col min="4869" max="4869" width="16.21875" style="89" customWidth="1"/>
    <col min="4870" max="4870" width="43.21875" style="89" customWidth="1"/>
    <col min="4871" max="4871" width="29.5546875" style="89" customWidth="1"/>
    <col min="4872" max="4872" width="34.21875" style="89" customWidth="1"/>
    <col min="4873" max="4873" width="7.5546875" style="89" customWidth="1"/>
    <col min="4874" max="4874" width="26.44140625" style="89" customWidth="1"/>
    <col min="4875" max="4875" width="17.21875" style="89" customWidth="1"/>
    <col min="4876" max="4876" width="19.21875" style="89" customWidth="1"/>
    <col min="4877" max="4877" width="18.44140625" style="89" customWidth="1"/>
    <col min="4878" max="4878" width="17.5546875" style="89" customWidth="1"/>
    <col min="4879" max="4880" width="18.77734375" style="89" customWidth="1"/>
    <col min="4881" max="4882" width="15.77734375" style="89" customWidth="1"/>
    <col min="4883" max="4883" width="11.77734375" style="89" customWidth="1"/>
    <col min="4884" max="4884" width="8" style="89" customWidth="1"/>
    <col min="4885" max="4885" width="9.21875" style="89" customWidth="1"/>
    <col min="4886" max="4886" width="11.77734375" style="89" customWidth="1"/>
    <col min="4887" max="4887" width="10" style="89" customWidth="1"/>
    <col min="4888" max="4890" width="9.21875" style="89" customWidth="1"/>
    <col min="4891" max="4891" width="9" style="89" customWidth="1"/>
    <col min="4892" max="4892" width="8.5546875" style="89" customWidth="1"/>
    <col min="4893" max="4893" width="9.21875" style="89" customWidth="1"/>
    <col min="4894" max="4894" width="8.21875" style="89" customWidth="1"/>
    <col min="4895" max="4898" width="15.44140625" style="89" customWidth="1"/>
    <col min="4899" max="4899" width="11.77734375" style="89" customWidth="1"/>
    <col min="4900" max="4900" width="66.21875" style="89" customWidth="1"/>
    <col min="4901" max="4901" width="9.5546875" style="89" customWidth="1"/>
    <col min="4902" max="4902" width="60.44140625" style="89" customWidth="1"/>
    <col min="4903" max="4903" width="13.44140625" style="89" customWidth="1"/>
    <col min="4904" max="4904" width="56.21875" style="89" customWidth="1"/>
    <col min="4905" max="4905" width="9.5546875" style="89" customWidth="1"/>
    <col min="4906" max="4906" width="58.77734375" style="89" customWidth="1"/>
    <col min="4907" max="4907" width="9.5546875" style="89" customWidth="1"/>
    <col min="4908" max="5124" width="10.88671875" style="89"/>
    <col min="5125" max="5125" width="16.21875" style="89" customWidth="1"/>
    <col min="5126" max="5126" width="43.21875" style="89" customWidth="1"/>
    <col min="5127" max="5127" width="29.5546875" style="89" customWidth="1"/>
    <col min="5128" max="5128" width="34.21875" style="89" customWidth="1"/>
    <col min="5129" max="5129" width="7.5546875" style="89" customWidth="1"/>
    <col min="5130" max="5130" width="26.44140625" style="89" customWidth="1"/>
    <col min="5131" max="5131" width="17.21875" style="89" customWidth="1"/>
    <col min="5132" max="5132" width="19.21875" style="89" customWidth="1"/>
    <col min="5133" max="5133" width="18.44140625" style="89" customWidth="1"/>
    <col min="5134" max="5134" width="17.5546875" style="89" customWidth="1"/>
    <col min="5135" max="5136" width="18.77734375" style="89" customWidth="1"/>
    <col min="5137" max="5138" width="15.77734375" style="89" customWidth="1"/>
    <col min="5139" max="5139" width="11.77734375" style="89" customWidth="1"/>
    <col min="5140" max="5140" width="8" style="89" customWidth="1"/>
    <col min="5141" max="5141" width="9.21875" style="89" customWidth="1"/>
    <col min="5142" max="5142" width="11.77734375" style="89" customWidth="1"/>
    <col min="5143" max="5143" width="10" style="89" customWidth="1"/>
    <col min="5144" max="5146" width="9.21875" style="89" customWidth="1"/>
    <col min="5147" max="5147" width="9" style="89" customWidth="1"/>
    <col min="5148" max="5148" width="8.5546875" style="89" customWidth="1"/>
    <col min="5149" max="5149" width="9.21875" style="89" customWidth="1"/>
    <col min="5150" max="5150" width="8.21875" style="89" customWidth="1"/>
    <col min="5151" max="5154" width="15.44140625" style="89" customWidth="1"/>
    <col min="5155" max="5155" width="11.77734375" style="89" customWidth="1"/>
    <col min="5156" max="5156" width="66.21875" style="89" customWidth="1"/>
    <col min="5157" max="5157" width="9.5546875" style="89" customWidth="1"/>
    <col min="5158" max="5158" width="60.44140625" style="89" customWidth="1"/>
    <col min="5159" max="5159" width="13.44140625" style="89" customWidth="1"/>
    <col min="5160" max="5160" width="56.21875" style="89" customWidth="1"/>
    <col min="5161" max="5161" width="9.5546875" style="89" customWidth="1"/>
    <col min="5162" max="5162" width="58.77734375" style="89" customWidth="1"/>
    <col min="5163" max="5163" width="9.5546875" style="89" customWidth="1"/>
    <col min="5164" max="5380" width="10.88671875" style="89"/>
    <col min="5381" max="5381" width="16.21875" style="89" customWidth="1"/>
    <col min="5382" max="5382" width="43.21875" style="89" customWidth="1"/>
    <col min="5383" max="5383" width="29.5546875" style="89" customWidth="1"/>
    <col min="5384" max="5384" width="34.21875" style="89" customWidth="1"/>
    <col min="5385" max="5385" width="7.5546875" style="89" customWidth="1"/>
    <col min="5386" max="5386" width="26.44140625" style="89" customWidth="1"/>
    <col min="5387" max="5387" width="17.21875" style="89" customWidth="1"/>
    <col min="5388" max="5388" width="19.21875" style="89" customWidth="1"/>
    <col min="5389" max="5389" width="18.44140625" style="89" customWidth="1"/>
    <col min="5390" max="5390" width="17.5546875" style="89" customWidth="1"/>
    <col min="5391" max="5392" width="18.77734375" style="89" customWidth="1"/>
    <col min="5393" max="5394" width="15.77734375" style="89" customWidth="1"/>
    <col min="5395" max="5395" width="11.77734375" style="89" customWidth="1"/>
    <col min="5396" max="5396" width="8" style="89" customWidth="1"/>
    <col min="5397" max="5397" width="9.21875" style="89" customWidth="1"/>
    <col min="5398" max="5398" width="11.77734375" style="89" customWidth="1"/>
    <col min="5399" max="5399" width="10" style="89" customWidth="1"/>
    <col min="5400" max="5402" width="9.21875" style="89" customWidth="1"/>
    <col min="5403" max="5403" width="9" style="89" customWidth="1"/>
    <col min="5404" max="5404" width="8.5546875" style="89" customWidth="1"/>
    <col min="5405" max="5405" width="9.21875" style="89" customWidth="1"/>
    <col min="5406" max="5406" width="8.21875" style="89" customWidth="1"/>
    <col min="5407" max="5410" width="15.44140625" style="89" customWidth="1"/>
    <col min="5411" max="5411" width="11.77734375" style="89" customWidth="1"/>
    <col min="5412" max="5412" width="66.21875" style="89" customWidth="1"/>
    <col min="5413" max="5413" width="9.5546875" style="89" customWidth="1"/>
    <col min="5414" max="5414" width="60.44140625" style="89" customWidth="1"/>
    <col min="5415" max="5415" width="13.44140625" style="89" customWidth="1"/>
    <col min="5416" max="5416" width="56.21875" style="89" customWidth="1"/>
    <col min="5417" max="5417" width="9.5546875" style="89" customWidth="1"/>
    <col min="5418" max="5418" width="58.77734375" style="89" customWidth="1"/>
    <col min="5419" max="5419" width="9.5546875" style="89" customWidth="1"/>
    <col min="5420" max="5636" width="10.88671875" style="89"/>
    <col min="5637" max="5637" width="16.21875" style="89" customWidth="1"/>
    <col min="5638" max="5638" width="43.21875" style="89" customWidth="1"/>
    <col min="5639" max="5639" width="29.5546875" style="89" customWidth="1"/>
    <col min="5640" max="5640" width="34.21875" style="89" customWidth="1"/>
    <col min="5641" max="5641" width="7.5546875" style="89" customWidth="1"/>
    <col min="5642" max="5642" width="26.44140625" style="89" customWidth="1"/>
    <col min="5643" max="5643" width="17.21875" style="89" customWidth="1"/>
    <col min="5644" max="5644" width="19.21875" style="89" customWidth="1"/>
    <col min="5645" max="5645" width="18.44140625" style="89" customWidth="1"/>
    <col min="5646" max="5646" width="17.5546875" style="89" customWidth="1"/>
    <col min="5647" max="5648" width="18.77734375" style="89" customWidth="1"/>
    <col min="5649" max="5650" width="15.77734375" style="89" customWidth="1"/>
    <col min="5651" max="5651" width="11.77734375" style="89" customWidth="1"/>
    <col min="5652" max="5652" width="8" style="89" customWidth="1"/>
    <col min="5653" max="5653" width="9.21875" style="89" customWidth="1"/>
    <col min="5654" max="5654" width="11.77734375" style="89" customWidth="1"/>
    <col min="5655" max="5655" width="10" style="89" customWidth="1"/>
    <col min="5656" max="5658" width="9.21875" style="89" customWidth="1"/>
    <col min="5659" max="5659" width="9" style="89" customWidth="1"/>
    <col min="5660" max="5660" width="8.5546875" style="89" customWidth="1"/>
    <col min="5661" max="5661" width="9.21875" style="89" customWidth="1"/>
    <col min="5662" max="5662" width="8.21875" style="89" customWidth="1"/>
    <col min="5663" max="5666" width="15.44140625" style="89" customWidth="1"/>
    <col min="5667" max="5667" width="11.77734375" style="89" customWidth="1"/>
    <col min="5668" max="5668" width="66.21875" style="89" customWidth="1"/>
    <col min="5669" max="5669" width="9.5546875" style="89" customWidth="1"/>
    <col min="5670" max="5670" width="60.44140625" style="89" customWidth="1"/>
    <col min="5671" max="5671" width="13.44140625" style="89" customWidth="1"/>
    <col min="5672" max="5672" width="56.21875" style="89" customWidth="1"/>
    <col min="5673" max="5673" width="9.5546875" style="89" customWidth="1"/>
    <col min="5674" max="5674" width="58.77734375" style="89" customWidth="1"/>
    <col min="5675" max="5675" width="9.5546875" style="89" customWidth="1"/>
    <col min="5676" max="5892" width="10.88671875" style="89"/>
    <col min="5893" max="5893" width="16.21875" style="89" customWidth="1"/>
    <col min="5894" max="5894" width="43.21875" style="89" customWidth="1"/>
    <col min="5895" max="5895" width="29.5546875" style="89" customWidth="1"/>
    <col min="5896" max="5896" width="34.21875" style="89" customWidth="1"/>
    <col min="5897" max="5897" width="7.5546875" style="89" customWidth="1"/>
    <col min="5898" max="5898" width="26.44140625" style="89" customWidth="1"/>
    <col min="5899" max="5899" width="17.21875" style="89" customWidth="1"/>
    <col min="5900" max="5900" width="19.21875" style="89" customWidth="1"/>
    <col min="5901" max="5901" width="18.44140625" style="89" customWidth="1"/>
    <col min="5902" max="5902" width="17.5546875" style="89" customWidth="1"/>
    <col min="5903" max="5904" width="18.77734375" style="89" customWidth="1"/>
    <col min="5905" max="5906" width="15.77734375" style="89" customWidth="1"/>
    <col min="5907" max="5907" width="11.77734375" style="89" customWidth="1"/>
    <col min="5908" max="5908" width="8" style="89" customWidth="1"/>
    <col min="5909" max="5909" width="9.21875" style="89" customWidth="1"/>
    <col min="5910" max="5910" width="11.77734375" style="89" customWidth="1"/>
    <col min="5911" max="5911" width="10" style="89" customWidth="1"/>
    <col min="5912" max="5914" width="9.21875" style="89" customWidth="1"/>
    <col min="5915" max="5915" width="9" style="89" customWidth="1"/>
    <col min="5916" max="5916" width="8.5546875" style="89" customWidth="1"/>
    <col min="5917" max="5917" width="9.21875" style="89" customWidth="1"/>
    <col min="5918" max="5918" width="8.21875" style="89" customWidth="1"/>
    <col min="5919" max="5922" width="15.44140625" style="89" customWidth="1"/>
    <col min="5923" max="5923" width="11.77734375" style="89" customWidth="1"/>
    <col min="5924" max="5924" width="66.21875" style="89" customWidth="1"/>
    <col min="5925" max="5925" width="9.5546875" style="89" customWidth="1"/>
    <col min="5926" max="5926" width="60.44140625" style="89" customWidth="1"/>
    <col min="5927" max="5927" width="13.44140625" style="89" customWidth="1"/>
    <col min="5928" max="5928" width="56.21875" style="89" customWidth="1"/>
    <col min="5929" max="5929" width="9.5546875" style="89" customWidth="1"/>
    <col min="5930" max="5930" width="58.77734375" style="89" customWidth="1"/>
    <col min="5931" max="5931" width="9.5546875" style="89" customWidth="1"/>
    <col min="5932" max="6148" width="10.88671875" style="89"/>
    <col min="6149" max="6149" width="16.21875" style="89" customWidth="1"/>
    <col min="6150" max="6150" width="43.21875" style="89" customWidth="1"/>
    <col min="6151" max="6151" width="29.5546875" style="89" customWidth="1"/>
    <col min="6152" max="6152" width="34.21875" style="89" customWidth="1"/>
    <col min="6153" max="6153" width="7.5546875" style="89" customWidth="1"/>
    <col min="6154" max="6154" width="26.44140625" style="89" customWidth="1"/>
    <col min="6155" max="6155" width="17.21875" style="89" customWidth="1"/>
    <col min="6156" max="6156" width="19.21875" style="89" customWidth="1"/>
    <col min="6157" max="6157" width="18.44140625" style="89" customWidth="1"/>
    <col min="6158" max="6158" width="17.5546875" style="89" customWidth="1"/>
    <col min="6159" max="6160" width="18.77734375" style="89" customWidth="1"/>
    <col min="6161" max="6162" width="15.77734375" style="89" customWidth="1"/>
    <col min="6163" max="6163" width="11.77734375" style="89" customWidth="1"/>
    <col min="6164" max="6164" width="8" style="89" customWidth="1"/>
    <col min="6165" max="6165" width="9.21875" style="89" customWidth="1"/>
    <col min="6166" max="6166" width="11.77734375" style="89" customWidth="1"/>
    <col min="6167" max="6167" width="10" style="89" customWidth="1"/>
    <col min="6168" max="6170" width="9.21875" style="89" customWidth="1"/>
    <col min="6171" max="6171" width="9" style="89" customWidth="1"/>
    <col min="6172" max="6172" width="8.5546875" style="89" customWidth="1"/>
    <col min="6173" max="6173" width="9.21875" style="89" customWidth="1"/>
    <col min="6174" max="6174" width="8.21875" style="89" customWidth="1"/>
    <col min="6175" max="6178" width="15.44140625" style="89" customWidth="1"/>
    <col min="6179" max="6179" width="11.77734375" style="89" customWidth="1"/>
    <col min="6180" max="6180" width="66.21875" style="89" customWidth="1"/>
    <col min="6181" max="6181" width="9.5546875" style="89" customWidth="1"/>
    <col min="6182" max="6182" width="60.44140625" style="89" customWidth="1"/>
    <col min="6183" max="6183" width="13.44140625" style="89" customWidth="1"/>
    <col min="6184" max="6184" width="56.21875" style="89" customWidth="1"/>
    <col min="6185" max="6185" width="9.5546875" style="89" customWidth="1"/>
    <col min="6186" max="6186" width="58.77734375" style="89" customWidth="1"/>
    <col min="6187" max="6187" width="9.5546875" style="89" customWidth="1"/>
    <col min="6188" max="6404" width="10.88671875" style="89"/>
    <col min="6405" max="6405" width="16.21875" style="89" customWidth="1"/>
    <col min="6406" max="6406" width="43.21875" style="89" customWidth="1"/>
    <col min="6407" max="6407" width="29.5546875" style="89" customWidth="1"/>
    <col min="6408" max="6408" width="34.21875" style="89" customWidth="1"/>
    <col min="6409" max="6409" width="7.5546875" style="89" customWidth="1"/>
    <col min="6410" max="6410" width="26.44140625" style="89" customWidth="1"/>
    <col min="6411" max="6411" width="17.21875" style="89" customWidth="1"/>
    <col min="6412" max="6412" width="19.21875" style="89" customWidth="1"/>
    <col min="6413" max="6413" width="18.44140625" style="89" customWidth="1"/>
    <col min="6414" max="6414" width="17.5546875" style="89" customWidth="1"/>
    <col min="6415" max="6416" width="18.77734375" style="89" customWidth="1"/>
    <col min="6417" max="6418" width="15.77734375" style="89" customWidth="1"/>
    <col min="6419" max="6419" width="11.77734375" style="89" customWidth="1"/>
    <col min="6420" max="6420" width="8" style="89" customWidth="1"/>
    <col min="6421" max="6421" width="9.21875" style="89" customWidth="1"/>
    <col min="6422" max="6422" width="11.77734375" style="89" customWidth="1"/>
    <col min="6423" max="6423" width="10" style="89" customWidth="1"/>
    <col min="6424" max="6426" width="9.21875" style="89" customWidth="1"/>
    <col min="6427" max="6427" width="9" style="89" customWidth="1"/>
    <col min="6428" max="6428" width="8.5546875" style="89" customWidth="1"/>
    <col min="6429" max="6429" width="9.21875" style="89" customWidth="1"/>
    <col min="6430" max="6430" width="8.21875" style="89" customWidth="1"/>
    <col min="6431" max="6434" width="15.44140625" style="89" customWidth="1"/>
    <col min="6435" max="6435" width="11.77734375" style="89" customWidth="1"/>
    <col min="6436" max="6436" width="66.21875" style="89" customWidth="1"/>
    <col min="6437" max="6437" width="9.5546875" style="89" customWidth="1"/>
    <col min="6438" max="6438" width="60.44140625" style="89" customWidth="1"/>
    <col min="6439" max="6439" width="13.44140625" style="89" customWidth="1"/>
    <col min="6440" max="6440" width="56.21875" style="89" customWidth="1"/>
    <col min="6441" max="6441" width="9.5546875" style="89" customWidth="1"/>
    <col min="6442" max="6442" width="58.77734375" style="89" customWidth="1"/>
    <col min="6443" max="6443" width="9.5546875" style="89" customWidth="1"/>
    <col min="6444" max="6660" width="10.88671875" style="89"/>
    <col min="6661" max="6661" width="16.21875" style="89" customWidth="1"/>
    <col min="6662" max="6662" width="43.21875" style="89" customWidth="1"/>
    <col min="6663" max="6663" width="29.5546875" style="89" customWidth="1"/>
    <col min="6664" max="6664" width="34.21875" style="89" customWidth="1"/>
    <col min="6665" max="6665" width="7.5546875" style="89" customWidth="1"/>
    <col min="6666" max="6666" width="26.44140625" style="89" customWidth="1"/>
    <col min="6667" max="6667" width="17.21875" style="89" customWidth="1"/>
    <col min="6668" max="6668" width="19.21875" style="89" customWidth="1"/>
    <col min="6669" max="6669" width="18.44140625" style="89" customWidth="1"/>
    <col min="6670" max="6670" width="17.5546875" style="89" customWidth="1"/>
    <col min="6671" max="6672" width="18.77734375" style="89" customWidth="1"/>
    <col min="6673" max="6674" width="15.77734375" style="89" customWidth="1"/>
    <col min="6675" max="6675" width="11.77734375" style="89" customWidth="1"/>
    <col min="6676" max="6676" width="8" style="89" customWidth="1"/>
    <col min="6677" max="6677" width="9.21875" style="89" customWidth="1"/>
    <col min="6678" max="6678" width="11.77734375" style="89" customWidth="1"/>
    <col min="6679" max="6679" width="10" style="89" customWidth="1"/>
    <col min="6680" max="6682" width="9.21875" style="89" customWidth="1"/>
    <col min="6683" max="6683" width="9" style="89" customWidth="1"/>
    <col min="6684" max="6684" width="8.5546875" style="89" customWidth="1"/>
    <col min="6685" max="6685" width="9.21875" style="89" customWidth="1"/>
    <col min="6686" max="6686" width="8.21875" style="89" customWidth="1"/>
    <col min="6687" max="6690" width="15.44140625" style="89" customWidth="1"/>
    <col min="6691" max="6691" width="11.77734375" style="89" customWidth="1"/>
    <col min="6692" max="6692" width="66.21875" style="89" customWidth="1"/>
    <col min="6693" max="6693" width="9.5546875" style="89" customWidth="1"/>
    <col min="6694" max="6694" width="60.44140625" style="89" customWidth="1"/>
    <col min="6695" max="6695" width="13.44140625" style="89" customWidth="1"/>
    <col min="6696" max="6696" width="56.21875" style="89" customWidth="1"/>
    <col min="6697" max="6697" width="9.5546875" style="89" customWidth="1"/>
    <col min="6698" max="6698" width="58.77734375" style="89" customWidth="1"/>
    <col min="6699" max="6699" width="9.5546875" style="89" customWidth="1"/>
    <col min="6700" max="6916" width="10.88671875" style="89"/>
    <col min="6917" max="6917" width="16.21875" style="89" customWidth="1"/>
    <col min="6918" max="6918" width="43.21875" style="89" customWidth="1"/>
    <col min="6919" max="6919" width="29.5546875" style="89" customWidth="1"/>
    <col min="6920" max="6920" width="34.21875" style="89" customWidth="1"/>
    <col min="6921" max="6921" width="7.5546875" style="89" customWidth="1"/>
    <col min="6922" max="6922" width="26.44140625" style="89" customWidth="1"/>
    <col min="6923" max="6923" width="17.21875" style="89" customWidth="1"/>
    <col min="6924" max="6924" width="19.21875" style="89" customWidth="1"/>
    <col min="6925" max="6925" width="18.44140625" style="89" customWidth="1"/>
    <col min="6926" max="6926" width="17.5546875" style="89" customWidth="1"/>
    <col min="6927" max="6928" width="18.77734375" style="89" customWidth="1"/>
    <col min="6929" max="6930" width="15.77734375" style="89" customWidth="1"/>
    <col min="6931" max="6931" width="11.77734375" style="89" customWidth="1"/>
    <col min="6932" max="6932" width="8" style="89" customWidth="1"/>
    <col min="6933" max="6933" width="9.21875" style="89" customWidth="1"/>
    <col min="6934" max="6934" width="11.77734375" style="89" customWidth="1"/>
    <col min="6935" max="6935" width="10" style="89" customWidth="1"/>
    <col min="6936" max="6938" width="9.21875" style="89" customWidth="1"/>
    <col min="6939" max="6939" width="9" style="89" customWidth="1"/>
    <col min="6940" max="6940" width="8.5546875" style="89" customWidth="1"/>
    <col min="6941" max="6941" width="9.21875" style="89" customWidth="1"/>
    <col min="6942" max="6942" width="8.21875" style="89" customWidth="1"/>
    <col min="6943" max="6946" width="15.44140625" style="89" customWidth="1"/>
    <col min="6947" max="6947" width="11.77734375" style="89" customWidth="1"/>
    <col min="6948" max="6948" width="66.21875" style="89" customWidth="1"/>
    <col min="6949" max="6949" width="9.5546875" style="89" customWidth="1"/>
    <col min="6950" max="6950" width="60.44140625" style="89" customWidth="1"/>
    <col min="6951" max="6951" width="13.44140625" style="89" customWidth="1"/>
    <col min="6952" max="6952" width="56.21875" style="89" customWidth="1"/>
    <col min="6953" max="6953" width="9.5546875" style="89" customWidth="1"/>
    <col min="6954" max="6954" width="58.77734375" style="89" customWidth="1"/>
    <col min="6955" max="6955" width="9.5546875" style="89" customWidth="1"/>
    <col min="6956" max="7172" width="10.88671875" style="89"/>
    <col min="7173" max="7173" width="16.21875" style="89" customWidth="1"/>
    <col min="7174" max="7174" width="43.21875" style="89" customWidth="1"/>
    <col min="7175" max="7175" width="29.5546875" style="89" customWidth="1"/>
    <col min="7176" max="7176" width="34.21875" style="89" customWidth="1"/>
    <col min="7177" max="7177" width="7.5546875" style="89" customWidth="1"/>
    <col min="7178" max="7178" width="26.44140625" style="89" customWidth="1"/>
    <col min="7179" max="7179" width="17.21875" style="89" customWidth="1"/>
    <col min="7180" max="7180" width="19.21875" style="89" customWidth="1"/>
    <col min="7181" max="7181" width="18.44140625" style="89" customWidth="1"/>
    <col min="7182" max="7182" width="17.5546875" style="89" customWidth="1"/>
    <col min="7183" max="7184" width="18.77734375" style="89" customWidth="1"/>
    <col min="7185" max="7186" width="15.77734375" style="89" customWidth="1"/>
    <col min="7187" max="7187" width="11.77734375" style="89" customWidth="1"/>
    <col min="7188" max="7188" width="8" style="89" customWidth="1"/>
    <col min="7189" max="7189" width="9.21875" style="89" customWidth="1"/>
    <col min="7190" max="7190" width="11.77734375" style="89" customWidth="1"/>
    <col min="7191" max="7191" width="10" style="89" customWidth="1"/>
    <col min="7192" max="7194" width="9.21875" style="89" customWidth="1"/>
    <col min="7195" max="7195" width="9" style="89" customWidth="1"/>
    <col min="7196" max="7196" width="8.5546875" style="89" customWidth="1"/>
    <col min="7197" max="7197" width="9.21875" style="89" customWidth="1"/>
    <col min="7198" max="7198" width="8.21875" style="89" customWidth="1"/>
    <col min="7199" max="7202" width="15.44140625" style="89" customWidth="1"/>
    <col min="7203" max="7203" width="11.77734375" style="89" customWidth="1"/>
    <col min="7204" max="7204" width="66.21875" style="89" customWidth="1"/>
    <col min="7205" max="7205" width="9.5546875" style="89" customWidth="1"/>
    <col min="7206" max="7206" width="60.44140625" style="89" customWidth="1"/>
    <col min="7207" max="7207" width="13.44140625" style="89" customWidth="1"/>
    <col min="7208" max="7208" width="56.21875" style="89" customWidth="1"/>
    <col min="7209" max="7209" width="9.5546875" style="89" customWidth="1"/>
    <col min="7210" max="7210" width="58.77734375" style="89" customWidth="1"/>
    <col min="7211" max="7211" width="9.5546875" style="89" customWidth="1"/>
    <col min="7212" max="7428" width="10.88671875" style="89"/>
    <col min="7429" max="7429" width="16.21875" style="89" customWidth="1"/>
    <col min="7430" max="7430" width="43.21875" style="89" customWidth="1"/>
    <col min="7431" max="7431" width="29.5546875" style="89" customWidth="1"/>
    <col min="7432" max="7432" width="34.21875" style="89" customWidth="1"/>
    <col min="7433" max="7433" width="7.5546875" style="89" customWidth="1"/>
    <col min="7434" max="7434" width="26.44140625" style="89" customWidth="1"/>
    <col min="7435" max="7435" width="17.21875" style="89" customWidth="1"/>
    <col min="7436" max="7436" width="19.21875" style="89" customWidth="1"/>
    <col min="7437" max="7437" width="18.44140625" style="89" customWidth="1"/>
    <col min="7438" max="7438" width="17.5546875" style="89" customWidth="1"/>
    <col min="7439" max="7440" width="18.77734375" style="89" customWidth="1"/>
    <col min="7441" max="7442" width="15.77734375" style="89" customWidth="1"/>
    <col min="7443" max="7443" width="11.77734375" style="89" customWidth="1"/>
    <col min="7444" max="7444" width="8" style="89" customWidth="1"/>
    <col min="7445" max="7445" width="9.21875" style="89" customWidth="1"/>
    <col min="7446" max="7446" width="11.77734375" style="89" customWidth="1"/>
    <col min="7447" max="7447" width="10" style="89" customWidth="1"/>
    <col min="7448" max="7450" width="9.21875" style="89" customWidth="1"/>
    <col min="7451" max="7451" width="9" style="89" customWidth="1"/>
    <col min="7452" max="7452" width="8.5546875" style="89" customWidth="1"/>
    <col min="7453" max="7453" width="9.21875" style="89" customWidth="1"/>
    <col min="7454" max="7454" width="8.21875" style="89" customWidth="1"/>
    <col min="7455" max="7458" width="15.44140625" style="89" customWidth="1"/>
    <col min="7459" max="7459" width="11.77734375" style="89" customWidth="1"/>
    <col min="7460" max="7460" width="66.21875" style="89" customWidth="1"/>
    <col min="7461" max="7461" width="9.5546875" style="89" customWidth="1"/>
    <col min="7462" max="7462" width="60.44140625" style="89" customWidth="1"/>
    <col min="7463" max="7463" width="13.44140625" style="89" customWidth="1"/>
    <col min="7464" max="7464" width="56.21875" style="89" customWidth="1"/>
    <col min="7465" max="7465" width="9.5546875" style="89" customWidth="1"/>
    <col min="7466" max="7466" width="58.77734375" style="89" customWidth="1"/>
    <col min="7467" max="7467" width="9.5546875" style="89" customWidth="1"/>
    <col min="7468" max="7684" width="10.88671875" style="89"/>
    <col min="7685" max="7685" width="16.21875" style="89" customWidth="1"/>
    <col min="7686" max="7686" width="43.21875" style="89" customWidth="1"/>
    <col min="7687" max="7687" width="29.5546875" style="89" customWidth="1"/>
    <col min="7688" max="7688" width="34.21875" style="89" customWidth="1"/>
    <col min="7689" max="7689" width="7.5546875" style="89" customWidth="1"/>
    <col min="7690" max="7690" width="26.44140625" style="89" customWidth="1"/>
    <col min="7691" max="7691" width="17.21875" style="89" customWidth="1"/>
    <col min="7692" max="7692" width="19.21875" style="89" customWidth="1"/>
    <col min="7693" max="7693" width="18.44140625" style="89" customWidth="1"/>
    <col min="7694" max="7694" width="17.5546875" style="89" customWidth="1"/>
    <col min="7695" max="7696" width="18.77734375" style="89" customWidth="1"/>
    <col min="7697" max="7698" width="15.77734375" style="89" customWidth="1"/>
    <col min="7699" max="7699" width="11.77734375" style="89" customWidth="1"/>
    <col min="7700" max="7700" width="8" style="89" customWidth="1"/>
    <col min="7701" max="7701" width="9.21875" style="89" customWidth="1"/>
    <col min="7702" max="7702" width="11.77734375" style="89" customWidth="1"/>
    <col min="7703" max="7703" width="10" style="89" customWidth="1"/>
    <col min="7704" max="7706" width="9.21875" style="89" customWidth="1"/>
    <col min="7707" max="7707" width="9" style="89" customWidth="1"/>
    <col min="7708" max="7708" width="8.5546875" style="89" customWidth="1"/>
    <col min="7709" max="7709" width="9.21875" style="89" customWidth="1"/>
    <col min="7710" max="7710" width="8.21875" style="89" customWidth="1"/>
    <col min="7711" max="7714" width="15.44140625" style="89" customWidth="1"/>
    <col min="7715" max="7715" width="11.77734375" style="89" customWidth="1"/>
    <col min="7716" max="7716" width="66.21875" style="89" customWidth="1"/>
    <col min="7717" max="7717" width="9.5546875" style="89" customWidth="1"/>
    <col min="7718" max="7718" width="60.44140625" style="89" customWidth="1"/>
    <col min="7719" max="7719" width="13.44140625" style="89" customWidth="1"/>
    <col min="7720" max="7720" width="56.21875" style="89" customWidth="1"/>
    <col min="7721" max="7721" width="9.5546875" style="89" customWidth="1"/>
    <col min="7722" max="7722" width="58.77734375" style="89" customWidth="1"/>
    <col min="7723" max="7723" width="9.5546875" style="89" customWidth="1"/>
    <col min="7724" max="7940" width="10.88671875" style="89"/>
    <col min="7941" max="7941" width="16.21875" style="89" customWidth="1"/>
    <col min="7942" max="7942" width="43.21875" style="89" customWidth="1"/>
    <col min="7943" max="7943" width="29.5546875" style="89" customWidth="1"/>
    <col min="7944" max="7944" width="34.21875" style="89" customWidth="1"/>
    <col min="7945" max="7945" width="7.5546875" style="89" customWidth="1"/>
    <col min="7946" max="7946" width="26.44140625" style="89" customWidth="1"/>
    <col min="7947" max="7947" width="17.21875" style="89" customWidth="1"/>
    <col min="7948" max="7948" width="19.21875" style="89" customWidth="1"/>
    <col min="7949" max="7949" width="18.44140625" style="89" customWidth="1"/>
    <col min="7950" max="7950" width="17.5546875" style="89" customWidth="1"/>
    <col min="7951" max="7952" width="18.77734375" style="89" customWidth="1"/>
    <col min="7953" max="7954" width="15.77734375" style="89" customWidth="1"/>
    <col min="7955" max="7955" width="11.77734375" style="89" customWidth="1"/>
    <col min="7956" max="7956" width="8" style="89" customWidth="1"/>
    <col min="7957" max="7957" width="9.21875" style="89" customWidth="1"/>
    <col min="7958" max="7958" width="11.77734375" style="89" customWidth="1"/>
    <col min="7959" max="7959" width="10" style="89" customWidth="1"/>
    <col min="7960" max="7962" width="9.21875" style="89" customWidth="1"/>
    <col min="7963" max="7963" width="9" style="89" customWidth="1"/>
    <col min="7964" max="7964" width="8.5546875" style="89" customWidth="1"/>
    <col min="7965" max="7965" width="9.21875" style="89" customWidth="1"/>
    <col min="7966" max="7966" width="8.21875" style="89" customWidth="1"/>
    <col min="7967" max="7970" width="15.44140625" style="89" customWidth="1"/>
    <col min="7971" max="7971" width="11.77734375" style="89" customWidth="1"/>
    <col min="7972" max="7972" width="66.21875" style="89" customWidth="1"/>
    <col min="7973" max="7973" width="9.5546875" style="89" customWidth="1"/>
    <col min="7974" max="7974" width="60.44140625" style="89" customWidth="1"/>
    <col min="7975" max="7975" width="13.44140625" style="89" customWidth="1"/>
    <col min="7976" max="7976" width="56.21875" style="89" customWidth="1"/>
    <col min="7977" max="7977" width="9.5546875" style="89" customWidth="1"/>
    <col min="7978" max="7978" width="58.77734375" style="89" customWidth="1"/>
    <col min="7979" max="7979" width="9.5546875" style="89" customWidth="1"/>
    <col min="7980" max="8196" width="10.88671875" style="89"/>
    <col min="8197" max="8197" width="16.21875" style="89" customWidth="1"/>
    <col min="8198" max="8198" width="43.21875" style="89" customWidth="1"/>
    <col min="8199" max="8199" width="29.5546875" style="89" customWidth="1"/>
    <col min="8200" max="8200" width="34.21875" style="89" customWidth="1"/>
    <col min="8201" max="8201" width="7.5546875" style="89" customWidth="1"/>
    <col min="8202" max="8202" width="26.44140625" style="89" customWidth="1"/>
    <col min="8203" max="8203" width="17.21875" style="89" customWidth="1"/>
    <col min="8204" max="8204" width="19.21875" style="89" customWidth="1"/>
    <col min="8205" max="8205" width="18.44140625" style="89" customWidth="1"/>
    <col min="8206" max="8206" width="17.5546875" style="89" customWidth="1"/>
    <col min="8207" max="8208" width="18.77734375" style="89" customWidth="1"/>
    <col min="8209" max="8210" width="15.77734375" style="89" customWidth="1"/>
    <col min="8211" max="8211" width="11.77734375" style="89" customWidth="1"/>
    <col min="8212" max="8212" width="8" style="89" customWidth="1"/>
    <col min="8213" max="8213" width="9.21875" style="89" customWidth="1"/>
    <col min="8214" max="8214" width="11.77734375" style="89" customWidth="1"/>
    <col min="8215" max="8215" width="10" style="89" customWidth="1"/>
    <col min="8216" max="8218" width="9.21875" style="89" customWidth="1"/>
    <col min="8219" max="8219" width="9" style="89" customWidth="1"/>
    <col min="8220" max="8220" width="8.5546875" style="89" customWidth="1"/>
    <col min="8221" max="8221" width="9.21875" style="89" customWidth="1"/>
    <col min="8222" max="8222" width="8.21875" style="89" customWidth="1"/>
    <col min="8223" max="8226" width="15.44140625" style="89" customWidth="1"/>
    <col min="8227" max="8227" width="11.77734375" style="89" customWidth="1"/>
    <col min="8228" max="8228" width="66.21875" style="89" customWidth="1"/>
    <col min="8229" max="8229" width="9.5546875" style="89" customWidth="1"/>
    <col min="8230" max="8230" width="60.44140625" style="89" customWidth="1"/>
    <col min="8231" max="8231" width="13.44140625" style="89" customWidth="1"/>
    <col min="8232" max="8232" width="56.21875" style="89" customWidth="1"/>
    <col min="8233" max="8233" width="9.5546875" style="89" customWidth="1"/>
    <col min="8234" max="8234" width="58.77734375" style="89" customWidth="1"/>
    <col min="8235" max="8235" width="9.5546875" style="89" customWidth="1"/>
    <col min="8236" max="8452" width="10.88671875" style="89"/>
    <col min="8453" max="8453" width="16.21875" style="89" customWidth="1"/>
    <col min="8454" max="8454" width="43.21875" style="89" customWidth="1"/>
    <col min="8455" max="8455" width="29.5546875" style="89" customWidth="1"/>
    <col min="8456" max="8456" width="34.21875" style="89" customWidth="1"/>
    <col min="8457" max="8457" width="7.5546875" style="89" customWidth="1"/>
    <col min="8458" max="8458" width="26.44140625" style="89" customWidth="1"/>
    <col min="8459" max="8459" width="17.21875" style="89" customWidth="1"/>
    <col min="8460" max="8460" width="19.21875" style="89" customWidth="1"/>
    <col min="8461" max="8461" width="18.44140625" style="89" customWidth="1"/>
    <col min="8462" max="8462" width="17.5546875" style="89" customWidth="1"/>
    <col min="8463" max="8464" width="18.77734375" style="89" customWidth="1"/>
    <col min="8465" max="8466" width="15.77734375" style="89" customWidth="1"/>
    <col min="8467" max="8467" width="11.77734375" style="89" customWidth="1"/>
    <col min="8468" max="8468" width="8" style="89" customWidth="1"/>
    <col min="8469" max="8469" width="9.21875" style="89" customWidth="1"/>
    <col min="8470" max="8470" width="11.77734375" style="89" customWidth="1"/>
    <col min="8471" max="8471" width="10" style="89" customWidth="1"/>
    <col min="8472" max="8474" width="9.21875" style="89" customWidth="1"/>
    <col min="8475" max="8475" width="9" style="89" customWidth="1"/>
    <col min="8476" max="8476" width="8.5546875" style="89" customWidth="1"/>
    <col min="8477" max="8477" width="9.21875" style="89" customWidth="1"/>
    <col min="8478" max="8478" width="8.21875" style="89" customWidth="1"/>
    <col min="8479" max="8482" width="15.44140625" style="89" customWidth="1"/>
    <col min="8483" max="8483" width="11.77734375" style="89" customWidth="1"/>
    <col min="8484" max="8484" width="66.21875" style="89" customWidth="1"/>
    <col min="8485" max="8485" width="9.5546875" style="89" customWidth="1"/>
    <col min="8486" max="8486" width="60.44140625" style="89" customWidth="1"/>
    <col min="8487" max="8487" width="13.44140625" style="89" customWidth="1"/>
    <col min="8488" max="8488" width="56.21875" style="89" customWidth="1"/>
    <col min="8489" max="8489" width="9.5546875" style="89" customWidth="1"/>
    <col min="8490" max="8490" width="58.77734375" style="89" customWidth="1"/>
    <col min="8491" max="8491" width="9.5546875" style="89" customWidth="1"/>
    <col min="8492" max="8708" width="10.88671875" style="89"/>
    <col min="8709" max="8709" width="16.21875" style="89" customWidth="1"/>
    <col min="8710" max="8710" width="43.21875" style="89" customWidth="1"/>
    <col min="8711" max="8711" width="29.5546875" style="89" customWidth="1"/>
    <col min="8712" max="8712" width="34.21875" style="89" customWidth="1"/>
    <col min="8713" max="8713" width="7.5546875" style="89" customWidth="1"/>
    <col min="8714" max="8714" width="26.44140625" style="89" customWidth="1"/>
    <col min="8715" max="8715" width="17.21875" style="89" customWidth="1"/>
    <col min="8716" max="8716" width="19.21875" style="89" customWidth="1"/>
    <col min="8717" max="8717" width="18.44140625" style="89" customWidth="1"/>
    <col min="8718" max="8718" width="17.5546875" style="89" customWidth="1"/>
    <col min="8719" max="8720" width="18.77734375" style="89" customWidth="1"/>
    <col min="8721" max="8722" width="15.77734375" style="89" customWidth="1"/>
    <col min="8723" max="8723" width="11.77734375" style="89" customWidth="1"/>
    <col min="8724" max="8724" width="8" style="89" customWidth="1"/>
    <col min="8725" max="8725" width="9.21875" style="89" customWidth="1"/>
    <col min="8726" max="8726" width="11.77734375" style="89" customWidth="1"/>
    <col min="8727" max="8727" width="10" style="89" customWidth="1"/>
    <col min="8728" max="8730" width="9.21875" style="89" customWidth="1"/>
    <col min="8731" max="8731" width="9" style="89" customWidth="1"/>
    <col min="8732" max="8732" width="8.5546875" style="89" customWidth="1"/>
    <col min="8733" max="8733" width="9.21875" style="89" customWidth="1"/>
    <col min="8734" max="8734" width="8.21875" style="89" customWidth="1"/>
    <col min="8735" max="8738" width="15.44140625" style="89" customWidth="1"/>
    <col min="8739" max="8739" width="11.77734375" style="89" customWidth="1"/>
    <col min="8740" max="8740" width="66.21875" style="89" customWidth="1"/>
    <col min="8741" max="8741" width="9.5546875" style="89" customWidth="1"/>
    <col min="8742" max="8742" width="60.44140625" style="89" customWidth="1"/>
    <col min="8743" max="8743" width="13.44140625" style="89" customWidth="1"/>
    <col min="8744" max="8744" width="56.21875" style="89" customWidth="1"/>
    <col min="8745" max="8745" width="9.5546875" style="89" customWidth="1"/>
    <col min="8746" max="8746" width="58.77734375" style="89" customWidth="1"/>
    <col min="8747" max="8747" width="9.5546875" style="89" customWidth="1"/>
    <col min="8748" max="8964" width="10.88671875" style="89"/>
    <col min="8965" max="8965" width="16.21875" style="89" customWidth="1"/>
    <col min="8966" max="8966" width="43.21875" style="89" customWidth="1"/>
    <col min="8967" max="8967" width="29.5546875" style="89" customWidth="1"/>
    <col min="8968" max="8968" width="34.21875" style="89" customWidth="1"/>
    <col min="8969" max="8969" width="7.5546875" style="89" customWidth="1"/>
    <col min="8970" max="8970" width="26.44140625" style="89" customWidth="1"/>
    <col min="8971" max="8971" width="17.21875" style="89" customWidth="1"/>
    <col min="8972" max="8972" width="19.21875" style="89" customWidth="1"/>
    <col min="8973" max="8973" width="18.44140625" style="89" customWidth="1"/>
    <col min="8974" max="8974" width="17.5546875" style="89" customWidth="1"/>
    <col min="8975" max="8976" width="18.77734375" style="89" customWidth="1"/>
    <col min="8977" max="8978" width="15.77734375" style="89" customWidth="1"/>
    <col min="8979" max="8979" width="11.77734375" style="89" customWidth="1"/>
    <col min="8980" max="8980" width="8" style="89" customWidth="1"/>
    <col min="8981" max="8981" width="9.21875" style="89" customWidth="1"/>
    <col min="8982" max="8982" width="11.77734375" style="89" customWidth="1"/>
    <col min="8983" max="8983" width="10" style="89" customWidth="1"/>
    <col min="8984" max="8986" width="9.21875" style="89" customWidth="1"/>
    <col min="8987" max="8987" width="9" style="89" customWidth="1"/>
    <col min="8988" max="8988" width="8.5546875" style="89" customWidth="1"/>
    <col min="8989" max="8989" width="9.21875" style="89" customWidth="1"/>
    <col min="8990" max="8990" width="8.21875" style="89" customWidth="1"/>
    <col min="8991" max="8994" width="15.44140625" style="89" customWidth="1"/>
    <col min="8995" max="8995" width="11.77734375" style="89" customWidth="1"/>
    <col min="8996" max="8996" width="66.21875" style="89" customWidth="1"/>
    <col min="8997" max="8997" width="9.5546875" style="89" customWidth="1"/>
    <col min="8998" max="8998" width="60.44140625" style="89" customWidth="1"/>
    <col min="8999" max="8999" width="13.44140625" style="89" customWidth="1"/>
    <col min="9000" max="9000" width="56.21875" style="89" customWidth="1"/>
    <col min="9001" max="9001" width="9.5546875" style="89" customWidth="1"/>
    <col min="9002" max="9002" width="58.77734375" style="89" customWidth="1"/>
    <col min="9003" max="9003" width="9.5546875" style="89" customWidth="1"/>
    <col min="9004" max="9220" width="10.88671875" style="89"/>
    <col min="9221" max="9221" width="16.21875" style="89" customWidth="1"/>
    <col min="9222" max="9222" width="43.21875" style="89" customWidth="1"/>
    <col min="9223" max="9223" width="29.5546875" style="89" customWidth="1"/>
    <col min="9224" max="9224" width="34.21875" style="89" customWidth="1"/>
    <col min="9225" max="9225" width="7.5546875" style="89" customWidth="1"/>
    <col min="9226" max="9226" width="26.44140625" style="89" customWidth="1"/>
    <col min="9227" max="9227" width="17.21875" style="89" customWidth="1"/>
    <col min="9228" max="9228" width="19.21875" style="89" customWidth="1"/>
    <col min="9229" max="9229" width="18.44140625" style="89" customWidth="1"/>
    <col min="9230" max="9230" width="17.5546875" style="89" customWidth="1"/>
    <col min="9231" max="9232" width="18.77734375" style="89" customWidth="1"/>
    <col min="9233" max="9234" width="15.77734375" style="89" customWidth="1"/>
    <col min="9235" max="9235" width="11.77734375" style="89" customWidth="1"/>
    <col min="9236" max="9236" width="8" style="89" customWidth="1"/>
    <col min="9237" max="9237" width="9.21875" style="89" customWidth="1"/>
    <col min="9238" max="9238" width="11.77734375" style="89" customWidth="1"/>
    <col min="9239" max="9239" width="10" style="89" customWidth="1"/>
    <col min="9240" max="9242" width="9.21875" style="89" customWidth="1"/>
    <col min="9243" max="9243" width="9" style="89" customWidth="1"/>
    <col min="9244" max="9244" width="8.5546875" style="89" customWidth="1"/>
    <col min="9245" max="9245" width="9.21875" style="89" customWidth="1"/>
    <col min="9246" max="9246" width="8.21875" style="89" customWidth="1"/>
    <col min="9247" max="9250" width="15.44140625" style="89" customWidth="1"/>
    <col min="9251" max="9251" width="11.77734375" style="89" customWidth="1"/>
    <col min="9252" max="9252" width="66.21875" style="89" customWidth="1"/>
    <col min="9253" max="9253" width="9.5546875" style="89" customWidth="1"/>
    <col min="9254" max="9254" width="60.44140625" style="89" customWidth="1"/>
    <col min="9255" max="9255" width="13.44140625" style="89" customWidth="1"/>
    <col min="9256" max="9256" width="56.21875" style="89" customWidth="1"/>
    <col min="9257" max="9257" width="9.5546875" style="89" customWidth="1"/>
    <col min="9258" max="9258" width="58.77734375" style="89" customWidth="1"/>
    <col min="9259" max="9259" width="9.5546875" style="89" customWidth="1"/>
    <col min="9260" max="9476" width="10.88671875" style="89"/>
    <col min="9477" max="9477" width="16.21875" style="89" customWidth="1"/>
    <col min="9478" max="9478" width="43.21875" style="89" customWidth="1"/>
    <col min="9479" max="9479" width="29.5546875" style="89" customWidth="1"/>
    <col min="9480" max="9480" width="34.21875" style="89" customWidth="1"/>
    <col min="9481" max="9481" width="7.5546875" style="89" customWidth="1"/>
    <col min="9482" max="9482" width="26.44140625" style="89" customWidth="1"/>
    <col min="9483" max="9483" width="17.21875" style="89" customWidth="1"/>
    <col min="9484" max="9484" width="19.21875" style="89" customWidth="1"/>
    <col min="9485" max="9485" width="18.44140625" style="89" customWidth="1"/>
    <col min="9486" max="9486" width="17.5546875" style="89" customWidth="1"/>
    <col min="9487" max="9488" width="18.77734375" style="89" customWidth="1"/>
    <col min="9489" max="9490" width="15.77734375" style="89" customWidth="1"/>
    <col min="9491" max="9491" width="11.77734375" style="89" customWidth="1"/>
    <col min="9492" max="9492" width="8" style="89" customWidth="1"/>
    <col min="9493" max="9493" width="9.21875" style="89" customWidth="1"/>
    <col min="9494" max="9494" width="11.77734375" style="89" customWidth="1"/>
    <col min="9495" max="9495" width="10" style="89" customWidth="1"/>
    <col min="9496" max="9498" width="9.21875" style="89" customWidth="1"/>
    <col min="9499" max="9499" width="9" style="89" customWidth="1"/>
    <col min="9500" max="9500" width="8.5546875" style="89" customWidth="1"/>
    <col min="9501" max="9501" width="9.21875" style="89" customWidth="1"/>
    <col min="9502" max="9502" width="8.21875" style="89" customWidth="1"/>
    <col min="9503" max="9506" width="15.44140625" style="89" customWidth="1"/>
    <col min="9507" max="9507" width="11.77734375" style="89" customWidth="1"/>
    <col min="9508" max="9508" width="66.21875" style="89" customWidth="1"/>
    <col min="9509" max="9509" width="9.5546875" style="89" customWidth="1"/>
    <col min="9510" max="9510" width="60.44140625" style="89" customWidth="1"/>
    <col min="9511" max="9511" width="13.44140625" style="89" customWidth="1"/>
    <col min="9512" max="9512" width="56.21875" style="89" customWidth="1"/>
    <col min="9513" max="9513" width="9.5546875" style="89" customWidth="1"/>
    <col min="9514" max="9514" width="58.77734375" style="89" customWidth="1"/>
    <col min="9515" max="9515" width="9.5546875" style="89" customWidth="1"/>
    <col min="9516" max="9732" width="10.88671875" style="89"/>
    <col min="9733" max="9733" width="16.21875" style="89" customWidth="1"/>
    <col min="9734" max="9734" width="43.21875" style="89" customWidth="1"/>
    <col min="9735" max="9735" width="29.5546875" style="89" customWidth="1"/>
    <col min="9736" max="9736" width="34.21875" style="89" customWidth="1"/>
    <col min="9737" max="9737" width="7.5546875" style="89" customWidth="1"/>
    <col min="9738" max="9738" width="26.44140625" style="89" customWidth="1"/>
    <col min="9739" max="9739" width="17.21875" style="89" customWidth="1"/>
    <col min="9740" max="9740" width="19.21875" style="89" customWidth="1"/>
    <col min="9741" max="9741" width="18.44140625" style="89" customWidth="1"/>
    <col min="9742" max="9742" width="17.5546875" style="89" customWidth="1"/>
    <col min="9743" max="9744" width="18.77734375" style="89" customWidth="1"/>
    <col min="9745" max="9746" width="15.77734375" style="89" customWidth="1"/>
    <col min="9747" max="9747" width="11.77734375" style="89" customWidth="1"/>
    <col min="9748" max="9748" width="8" style="89" customWidth="1"/>
    <col min="9749" max="9749" width="9.21875" style="89" customWidth="1"/>
    <col min="9750" max="9750" width="11.77734375" style="89" customWidth="1"/>
    <col min="9751" max="9751" width="10" style="89" customWidth="1"/>
    <col min="9752" max="9754" width="9.21875" style="89" customWidth="1"/>
    <col min="9755" max="9755" width="9" style="89" customWidth="1"/>
    <col min="9756" max="9756" width="8.5546875" style="89" customWidth="1"/>
    <col min="9757" max="9757" width="9.21875" style="89" customWidth="1"/>
    <col min="9758" max="9758" width="8.21875" style="89" customWidth="1"/>
    <col min="9759" max="9762" width="15.44140625" style="89" customWidth="1"/>
    <col min="9763" max="9763" width="11.77734375" style="89" customWidth="1"/>
    <col min="9764" max="9764" width="66.21875" style="89" customWidth="1"/>
    <col min="9765" max="9765" width="9.5546875" style="89" customWidth="1"/>
    <col min="9766" max="9766" width="60.44140625" style="89" customWidth="1"/>
    <col min="9767" max="9767" width="13.44140625" style="89" customWidth="1"/>
    <col min="9768" max="9768" width="56.21875" style="89" customWidth="1"/>
    <col min="9769" max="9769" width="9.5546875" style="89" customWidth="1"/>
    <col min="9770" max="9770" width="58.77734375" style="89" customWidth="1"/>
    <col min="9771" max="9771" width="9.5546875" style="89" customWidth="1"/>
    <col min="9772" max="9988" width="10.88671875" style="89"/>
    <col min="9989" max="9989" width="16.21875" style="89" customWidth="1"/>
    <col min="9990" max="9990" width="43.21875" style="89" customWidth="1"/>
    <col min="9991" max="9991" width="29.5546875" style="89" customWidth="1"/>
    <col min="9992" max="9992" width="34.21875" style="89" customWidth="1"/>
    <col min="9993" max="9993" width="7.5546875" style="89" customWidth="1"/>
    <col min="9994" max="9994" width="26.44140625" style="89" customWidth="1"/>
    <col min="9995" max="9995" width="17.21875" style="89" customWidth="1"/>
    <col min="9996" max="9996" width="19.21875" style="89" customWidth="1"/>
    <col min="9997" max="9997" width="18.44140625" style="89" customWidth="1"/>
    <col min="9998" max="9998" width="17.5546875" style="89" customWidth="1"/>
    <col min="9999" max="10000" width="18.77734375" style="89" customWidth="1"/>
    <col min="10001" max="10002" width="15.77734375" style="89" customWidth="1"/>
    <col min="10003" max="10003" width="11.77734375" style="89" customWidth="1"/>
    <col min="10004" max="10004" width="8" style="89" customWidth="1"/>
    <col min="10005" max="10005" width="9.21875" style="89" customWidth="1"/>
    <col min="10006" max="10006" width="11.77734375" style="89" customWidth="1"/>
    <col min="10007" max="10007" width="10" style="89" customWidth="1"/>
    <col min="10008" max="10010" width="9.21875" style="89" customWidth="1"/>
    <col min="10011" max="10011" width="9" style="89" customWidth="1"/>
    <col min="10012" max="10012" width="8.5546875" style="89" customWidth="1"/>
    <col min="10013" max="10013" width="9.21875" style="89" customWidth="1"/>
    <col min="10014" max="10014" width="8.21875" style="89" customWidth="1"/>
    <col min="10015" max="10018" width="15.44140625" style="89" customWidth="1"/>
    <col min="10019" max="10019" width="11.77734375" style="89" customWidth="1"/>
    <col min="10020" max="10020" width="66.21875" style="89" customWidth="1"/>
    <col min="10021" max="10021" width="9.5546875" style="89" customWidth="1"/>
    <col min="10022" max="10022" width="60.44140625" style="89" customWidth="1"/>
    <col min="10023" max="10023" width="13.44140625" style="89" customWidth="1"/>
    <col min="10024" max="10024" width="56.21875" style="89" customWidth="1"/>
    <col min="10025" max="10025" width="9.5546875" style="89" customWidth="1"/>
    <col min="10026" max="10026" width="58.77734375" style="89" customWidth="1"/>
    <col min="10027" max="10027" width="9.5546875" style="89" customWidth="1"/>
    <col min="10028" max="10244" width="10.88671875" style="89"/>
    <col min="10245" max="10245" width="16.21875" style="89" customWidth="1"/>
    <col min="10246" max="10246" width="43.21875" style="89" customWidth="1"/>
    <col min="10247" max="10247" width="29.5546875" style="89" customWidth="1"/>
    <col min="10248" max="10248" width="34.21875" style="89" customWidth="1"/>
    <col min="10249" max="10249" width="7.5546875" style="89" customWidth="1"/>
    <col min="10250" max="10250" width="26.44140625" style="89" customWidth="1"/>
    <col min="10251" max="10251" width="17.21875" style="89" customWidth="1"/>
    <col min="10252" max="10252" width="19.21875" style="89" customWidth="1"/>
    <col min="10253" max="10253" width="18.44140625" style="89" customWidth="1"/>
    <col min="10254" max="10254" width="17.5546875" style="89" customWidth="1"/>
    <col min="10255" max="10256" width="18.77734375" style="89" customWidth="1"/>
    <col min="10257" max="10258" width="15.77734375" style="89" customWidth="1"/>
    <col min="10259" max="10259" width="11.77734375" style="89" customWidth="1"/>
    <col min="10260" max="10260" width="8" style="89" customWidth="1"/>
    <col min="10261" max="10261" width="9.21875" style="89" customWidth="1"/>
    <col min="10262" max="10262" width="11.77734375" style="89" customWidth="1"/>
    <col min="10263" max="10263" width="10" style="89" customWidth="1"/>
    <col min="10264" max="10266" width="9.21875" style="89" customWidth="1"/>
    <col min="10267" max="10267" width="9" style="89" customWidth="1"/>
    <col min="10268" max="10268" width="8.5546875" style="89" customWidth="1"/>
    <col min="10269" max="10269" width="9.21875" style="89" customWidth="1"/>
    <col min="10270" max="10270" width="8.21875" style="89" customWidth="1"/>
    <col min="10271" max="10274" width="15.44140625" style="89" customWidth="1"/>
    <col min="10275" max="10275" width="11.77734375" style="89" customWidth="1"/>
    <col min="10276" max="10276" width="66.21875" style="89" customWidth="1"/>
    <col min="10277" max="10277" width="9.5546875" style="89" customWidth="1"/>
    <col min="10278" max="10278" width="60.44140625" style="89" customWidth="1"/>
    <col min="10279" max="10279" width="13.44140625" style="89" customWidth="1"/>
    <col min="10280" max="10280" width="56.21875" style="89" customWidth="1"/>
    <col min="10281" max="10281" width="9.5546875" style="89" customWidth="1"/>
    <col min="10282" max="10282" width="58.77734375" style="89" customWidth="1"/>
    <col min="10283" max="10283" width="9.5546875" style="89" customWidth="1"/>
    <col min="10284" max="10500" width="10.88671875" style="89"/>
    <col min="10501" max="10501" width="16.21875" style="89" customWidth="1"/>
    <col min="10502" max="10502" width="43.21875" style="89" customWidth="1"/>
    <col min="10503" max="10503" width="29.5546875" style="89" customWidth="1"/>
    <col min="10504" max="10504" width="34.21875" style="89" customWidth="1"/>
    <col min="10505" max="10505" width="7.5546875" style="89" customWidth="1"/>
    <col min="10506" max="10506" width="26.44140625" style="89" customWidth="1"/>
    <col min="10507" max="10507" width="17.21875" style="89" customWidth="1"/>
    <col min="10508" max="10508" width="19.21875" style="89" customWidth="1"/>
    <col min="10509" max="10509" width="18.44140625" style="89" customWidth="1"/>
    <col min="10510" max="10510" width="17.5546875" style="89" customWidth="1"/>
    <col min="10511" max="10512" width="18.77734375" style="89" customWidth="1"/>
    <col min="10513" max="10514" width="15.77734375" style="89" customWidth="1"/>
    <col min="10515" max="10515" width="11.77734375" style="89" customWidth="1"/>
    <col min="10516" max="10516" width="8" style="89" customWidth="1"/>
    <col min="10517" max="10517" width="9.21875" style="89" customWidth="1"/>
    <col min="10518" max="10518" width="11.77734375" style="89" customWidth="1"/>
    <col min="10519" max="10519" width="10" style="89" customWidth="1"/>
    <col min="10520" max="10522" width="9.21875" style="89" customWidth="1"/>
    <col min="10523" max="10523" width="9" style="89" customWidth="1"/>
    <col min="10524" max="10524" width="8.5546875" style="89" customWidth="1"/>
    <col min="10525" max="10525" width="9.21875" style="89" customWidth="1"/>
    <col min="10526" max="10526" width="8.21875" style="89" customWidth="1"/>
    <col min="10527" max="10530" width="15.44140625" style="89" customWidth="1"/>
    <col min="10531" max="10531" width="11.77734375" style="89" customWidth="1"/>
    <col min="10532" max="10532" width="66.21875" style="89" customWidth="1"/>
    <col min="10533" max="10533" width="9.5546875" style="89" customWidth="1"/>
    <col min="10534" max="10534" width="60.44140625" style="89" customWidth="1"/>
    <col min="10535" max="10535" width="13.44140625" style="89" customWidth="1"/>
    <col min="10536" max="10536" width="56.21875" style="89" customWidth="1"/>
    <col min="10537" max="10537" width="9.5546875" style="89" customWidth="1"/>
    <col min="10538" max="10538" width="58.77734375" style="89" customWidth="1"/>
    <col min="10539" max="10539" width="9.5546875" style="89" customWidth="1"/>
    <col min="10540" max="10756" width="10.88671875" style="89"/>
    <col min="10757" max="10757" width="16.21875" style="89" customWidth="1"/>
    <col min="10758" max="10758" width="43.21875" style="89" customWidth="1"/>
    <col min="10759" max="10759" width="29.5546875" style="89" customWidth="1"/>
    <col min="10760" max="10760" width="34.21875" style="89" customWidth="1"/>
    <col min="10761" max="10761" width="7.5546875" style="89" customWidth="1"/>
    <col min="10762" max="10762" width="26.44140625" style="89" customWidth="1"/>
    <col min="10763" max="10763" width="17.21875" style="89" customWidth="1"/>
    <col min="10764" max="10764" width="19.21875" style="89" customWidth="1"/>
    <col min="10765" max="10765" width="18.44140625" style="89" customWidth="1"/>
    <col min="10766" max="10766" width="17.5546875" style="89" customWidth="1"/>
    <col min="10767" max="10768" width="18.77734375" style="89" customWidth="1"/>
    <col min="10769" max="10770" width="15.77734375" style="89" customWidth="1"/>
    <col min="10771" max="10771" width="11.77734375" style="89" customWidth="1"/>
    <col min="10772" max="10772" width="8" style="89" customWidth="1"/>
    <col min="10773" max="10773" width="9.21875" style="89" customWidth="1"/>
    <col min="10774" max="10774" width="11.77734375" style="89" customWidth="1"/>
    <col min="10775" max="10775" width="10" style="89" customWidth="1"/>
    <col min="10776" max="10778" width="9.21875" style="89" customWidth="1"/>
    <col min="10779" max="10779" width="9" style="89" customWidth="1"/>
    <col min="10780" max="10780" width="8.5546875" style="89" customWidth="1"/>
    <col min="10781" max="10781" width="9.21875" style="89" customWidth="1"/>
    <col min="10782" max="10782" width="8.21875" style="89" customWidth="1"/>
    <col min="10783" max="10786" width="15.44140625" style="89" customWidth="1"/>
    <col min="10787" max="10787" width="11.77734375" style="89" customWidth="1"/>
    <col min="10788" max="10788" width="66.21875" style="89" customWidth="1"/>
    <col min="10789" max="10789" width="9.5546875" style="89" customWidth="1"/>
    <col min="10790" max="10790" width="60.44140625" style="89" customWidth="1"/>
    <col min="10791" max="10791" width="13.44140625" style="89" customWidth="1"/>
    <col min="10792" max="10792" width="56.21875" style="89" customWidth="1"/>
    <col min="10793" max="10793" width="9.5546875" style="89" customWidth="1"/>
    <col min="10794" max="10794" width="58.77734375" style="89" customWidth="1"/>
    <col min="10795" max="10795" width="9.5546875" style="89" customWidth="1"/>
    <col min="10796" max="11012" width="10.88671875" style="89"/>
    <col min="11013" max="11013" width="16.21875" style="89" customWidth="1"/>
    <col min="11014" max="11014" width="43.21875" style="89" customWidth="1"/>
    <col min="11015" max="11015" width="29.5546875" style="89" customWidth="1"/>
    <col min="11016" max="11016" width="34.21875" style="89" customWidth="1"/>
    <col min="11017" max="11017" width="7.5546875" style="89" customWidth="1"/>
    <col min="11018" max="11018" width="26.44140625" style="89" customWidth="1"/>
    <col min="11019" max="11019" width="17.21875" style="89" customWidth="1"/>
    <col min="11020" max="11020" width="19.21875" style="89" customWidth="1"/>
    <col min="11021" max="11021" width="18.44140625" style="89" customWidth="1"/>
    <col min="11022" max="11022" width="17.5546875" style="89" customWidth="1"/>
    <col min="11023" max="11024" width="18.77734375" style="89" customWidth="1"/>
    <col min="11025" max="11026" width="15.77734375" style="89" customWidth="1"/>
    <col min="11027" max="11027" width="11.77734375" style="89" customWidth="1"/>
    <col min="11028" max="11028" width="8" style="89" customWidth="1"/>
    <col min="11029" max="11029" width="9.21875" style="89" customWidth="1"/>
    <col min="11030" max="11030" width="11.77734375" style="89" customWidth="1"/>
    <col min="11031" max="11031" width="10" style="89" customWidth="1"/>
    <col min="11032" max="11034" width="9.21875" style="89" customWidth="1"/>
    <col min="11035" max="11035" width="9" style="89" customWidth="1"/>
    <col min="11036" max="11036" width="8.5546875" style="89" customWidth="1"/>
    <col min="11037" max="11037" width="9.21875" style="89" customWidth="1"/>
    <col min="11038" max="11038" width="8.21875" style="89" customWidth="1"/>
    <col min="11039" max="11042" width="15.44140625" style="89" customWidth="1"/>
    <col min="11043" max="11043" width="11.77734375" style="89" customWidth="1"/>
    <col min="11044" max="11044" width="66.21875" style="89" customWidth="1"/>
    <col min="11045" max="11045" width="9.5546875" style="89" customWidth="1"/>
    <col min="11046" max="11046" width="60.44140625" style="89" customWidth="1"/>
    <col min="11047" max="11047" width="13.44140625" style="89" customWidth="1"/>
    <col min="11048" max="11048" width="56.21875" style="89" customWidth="1"/>
    <col min="11049" max="11049" width="9.5546875" style="89" customWidth="1"/>
    <col min="11050" max="11050" width="58.77734375" style="89" customWidth="1"/>
    <col min="11051" max="11051" width="9.5546875" style="89" customWidth="1"/>
    <col min="11052" max="11268" width="10.88671875" style="89"/>
    <col min="11269" max="11269" width="16.21875" style="89" customWidth="1"/>
    <col min="11270" max="11270" width="43.21875" style="89" customWidth="1"/>
    <col min="11271" max="11271" width="29.5546875" style="89" customWidth="1"/>
    <col min="11272" max="11272" width="34.21875" style="89" customWidth="1"/>
    <col min="11273" max="11273" width="7.5546875" style="89" customWidth="1"/>
    <col min="11274" max="11274" width="26.44140625" style="89" customWidth="1"/>
    <col min="11275" max="11275" width="17.21875" style="89" customWidth="1"/>
    <col min="11276" max="11276" width="19.21875" style="89" customWidth="1"/>
    <col min="11277" max="11277" width="18.44140625" style="89" customWidth="1"/>
    <col min="11278" max="11278" width="17.5546875" style="89" customWidth="1"/>
    <col min="11279" max="11280" width="18.77734375" style="89" customWidth="1"/>
    <col min="11281" max="11282" width="15.77734375" style="89" customWidth="1"/>
    <col min="11283" max="11283" width="11.77734375" style="89" customWidth="1"/>
    <col min="11284" max="11284" width="8" style="89" customWidth="1"/>
    <col min="11285" max="11285" width="9.21875" style="89" customWidth="1"/>
    <col min="11286" max="11286" width="11.77734375" style="89" customWidth="1"/>
    <col min="11287" max="11287" width="10" style="89" customWidth="1"/>
    <col min="11288" max="11290" width="9.21875" style="89" customWidth="1"/>
    <col min="11291" max="11291" width="9" style="89" customWidth="1"/>
    <col min="11292" max="11292" width="8.5546875" style="89" customWidth="1"/>
    <col min="11293" max="11293" width="9.21875" style="89" customWidth="1"/>
    <col min="11294" max="11294" width="8.21875" style="89" customWidth="1"/>
    <col min="11295" max="11298" width="15.44140625" style="89" customWidth="1"/>
    <col min="11299" max="11299" width="11.77734375" style="89" customWidth="1"/>
    <col min="11300" max="11300" width="66.21875" style="89" customWidth="1"/>
    <col min="11301" max="11301" width="9.5546875" style="89" customWidth="1"/>
    <col min="11302" max="11302" width="60.44140625" style="89" customWidth="1"/>
    <col min="11303" max="11303" width="13.44140625" style="89" customWidth="1"/>
    <col min="11304" max="11304" width="56.21875" style="89" customWidth="1"/>
    <col min="11305" max="11305" width="9.5546875" style="89" customWidth="1"/>
    <col min="11306" max="11306" width="58.77734375" style="89" customWidth="1"/>
    <col min="11307" max="11307" width="9.5546875" style="89" customWidth="1"/>
    <col min="11308" max="11524" width="10.88671875" style="89"/>
    <col min="11525" max="11525" width="16.21875" style="89" customWidth="1"/>
    <col min="11526" max="11526" width="43.21875" style="89" customWidth="1"/>
    <col min="11527" max="11527" width="29.5546875" style="89" customWidth="1"/>
    <col min="11528" max="11528" width="34.21875" style="89" customWidth="1"/>
    <col min="11529" max="11529" width="7.5546875" style="89" customWidth="1"/>
    <col min="11530" max="11530" width="26.44140625" style="89" customWidth="1"/>
    <col min="11531" max="11531" width="17.21875" style="89" customWidth="1"/>
    <col min="11532" max="11532" width="19.21875" style="89" customWidth="1"/>
    <col min="11533" max="11533" width="18.44140625" style="89" customWidth="1"/>
    <col min="11534" max="11534" width="17.5546875" style="89" customWidth="1"/>
    <col min="11535" max="11536" width="18.77734375" style="89" customWidth="1"/>
    <col min="11537" max="11538" width="15.77734375" style="89" customWidth="1"/>
    <col min="11539" max="11539" width="11.77734375" style="89" customWidth="1"/>
    <col min="11540" max="11540" width="8" style="89" customWidth="1"/>
    <col min="11541" max="11541" width="9.21875" style="89" customWidth="1"/>
    <col min="11542" max="11542" width="11.77734375" style="89" customWidth="1"/>
    <col min="11543" max="11543" width="10" style="89" customWidth="1"/>
    <col min="11544" max="11546" width="9.21875" style="89" customWidth="1"/>
    <col min="11547" max="11547" width="9" style="89" customWidth="1"/>
    <col min="11548" max="11548" width="8.5546875" style="89" customWidth="1"/>
    <col min="11549" max="11549" width="9.21875" style="89" customWidth="1"/>
    <col min="11550" max="11550" width="8.21875" style="89" customWidth="1"/>
    <col min="11551" max="11554" width="15.44140625" style="89" customWidth="1"/>
    <col min="11555" max="11555" width="11.77734375" style="89" customWidth="1"/>
    <col min="11556" max="11556" width="66.21875" style="89" customWidth="1"/>
    <col min="11557" max="11557" width="9.5546875" style="89" customWidth="1"/>
    <col min="11558" max="11558" width="60.44140625" style="89" customWidth="1"/>
    <col min="11559" max="11559" width="13.44140625" style="89" customWidth="1"/>
    <col min="11560" max="11560" width="56.21875" style="89" customWidth="1"/>
    <col min="11561" max="11561" width="9.5546875" style="89" customWidth="1"/>
    <col min="11562" max="11562" width="58.77734375" style="89" customWidth="1"/>
    <col min="11563" max="11563" width="9.5546875" style="89" customWidth="1"/>
    <col min="11564" max="11780" width="10.88671875" style="89"/>
    <col min="11781" max="11781" width="16.21875" style="89" customWidth="1"/>
    <col min="11782" max="11782" width="43.21875" style="89" customWidth="1"/>
    <col min="11783" max="11783" width="29.5546875" style="89" customWidth="1"/>
    <col min="11784" max="11784" width="34.21875" style="89" customWidth="1"/>
    <col min="11785" max="11785" width="7.5546875" style="89" customWidth="1"/>
    <col min="11786" max="11786" width="26.44140625" style="89" customWidth="1"/>
    <col min="11787" max="11787" width="17.21875" style="89" customWidth="1"/>
    <col min="11788" max="11788" width="19.21875" style="89" customWidth="1"/>
    <col min="11789" max="11789" width="18.44140625" style="89" customWidth="1"/>
    <col min="11790" max="11790" width="17.5546875" style="89" customWidth="1"/>
    <col min="11791" max="11792" width="18.77734375" style="89" customWidth="1"/>
    <col min="11793" max="11794" width="15.77734375" style="89" customWidth="1"/>
    <col min="11795" max="11795" width="11.77734375" style="89" customWidth="1"/>
    <col min="11796" max="11796" width="8" style="89" customWidth="1"/>
    <col min="11797" max="11797" width="9.21875" style="89" customWidth="1"/>
    <col min="11798" max="11798" width="11.77734375" style="89" customWidth="1"/>
    <col min="11799" max="11799" width="10" style="89" customWidth="1"/>
    <col min="11800" max="11802" width="9.21875" style="89" customWidth="1"/>
    <col min="11803" max="11803" width="9" style="89" customWidth="1"/>
    <col min="11804" max="11804" width="8.5546875" style="89" customWidth="1"/>
    <col min="11805" max="11805" width="9.21875" style="89" customWidth="1"/>
    <col min="11806" max="11806" width="8.21875" style="89" customWidth="1"/>
    <col min="11807" max="11810" width="15.44140625" style="89" customWidth="1"/>
    <col min="11811" max="11811" width="11.77734375" style="89" customWidth="1"/>
    <col min="11812" max="11812" width="66.21875" style="89" customWidth="1"/>
    <col min="11813" max="11813" width="9.5546875" style="89" customWidth="1"/>
    <col min="11814" max="11814" width="60.44140625" style="89" customWidth="1"/>
    <col min="11815" max="11815" width="13.44140625" style="89" customWidth="1"/>
    <col min="11816" max="11816" width="56.21875" style="89" customWidth="1"/>
    <col min="11817" max="11817" width="9.5546875" style="89" customWidth="1"/>
    <col min="11818" max="11818" width="58.77734375" style="89" customWidth="1"/>
    <col min="11819" max="11819" width="9.5546875" style="89" customWidth="1"/>
    <col min="11820" max="12036" width="10.88671875" style="89"/>
    <col min="12037" max="12037" width="16.21875" style="89" customWidth="1"/>
    <col min="12038" max="12038" width="43.21875" style="89" customWidth="1"/>
    <col min="12039" max="12039" width="29.5546875" style="89" customWidth="1"/>
    <col min="12040" max="12040" width="34.21875" style="89" customWidth="1"/>
    <col min="12041" max="12041" width="7.5546875" style="89" customWidth="1"/>
    <col min="12042" max="12042" width="26.44140625" style="89" customWidth="1"/>
    <col min="12043" max="12043" width="17.21875" style="89" customWidth="1"/>
    <col min="12044" max="12044" width="19.21875" style="89" customWidth="1"/>
    <col min="12045" max="12045" width="18.44140625" style="89" customWidth="1"/>
    <col min="12046" max="12046" width="17.5546875" style="89" customWidth="1"/>
    <col min="12047" max="12048" width="18.77734375" style="89" customWidth="1"/>
    <col min="12049" max="12050" width="15.77734375" style="89" customWidth="1"/>
    <col min="12051" max="12051" width="11.77734375" style="89" customWidth="1"/>
    <col min="12052" max="12052" width="8" style="89" customWidth="1"/>
    <col min="12053" max="12053" width="9.21875" style="89" customWidth="1"/>
    <col min="12054" max="12054" width="11.77734375" style="89" customWidth="1"/>
    <col min="12055" max="12055" width="10" style="89" customWidth="1"/>
    <col min="12056" max="12058" width="9.21875" style="89" customWidth="1"/>
    <col min="12059" max="12059" width="9" style="89" customWidth="1"/>
    <col min="12060" max="12060" width="8.5546875" style="89" customWidth="1"/>
    <col min="12061" max="12061" width="9.21875" style="89" customWidth="1"/>
    <col min="12062" max="12062" width="8.21875" style="89" customWidth="1"/>
    <col min="12063" max="12066" width="15.44140625" style="89" customWidth="1"/>
    <col min="12067" max="12067" width="11.77734375" style="89" customWidth="1"/>
    <col min="12068" max="12068" width="66.21875" style="89" customWidth="1"/>
    <col min="12069" max="12069" width="9.5546875" style="89" customWidth="1"/>
    <col min="12070" max="12070" width="60.44140625" style="89" customWidth="1"/>
    <col min="12071" max="12071" width="13.44140625" style="89" customWidth="1"/>
    <col min="12072" max="12072" width="56.21875" style="89" customWidth="1"/>
    <col min="12073" max="12073" width="9.5546875" style="89" customWidth="1"/>
    <col min="12074" max="12074" width="58.77734375" style="89" customWidth="1"/>
    <col min="12075" max="12075" width="9.5546875" style="89" customWidth="1"/>
    <col min="12076" max="12292" width="10.88671875" style="89"/>
    <col min="12293" max="12293" width="16.21875" style="89" customWidth="1"/>
    <col min="12294" max="12294" width="43.21875" style="89" customWidth="1"/>
    <col min="12295" max="12295" width="29.5546875" style="89" customWidth="1"/>
    <col min="12296" max="12296" width="34.21875" style="89" customWidth="1"/>
    <col min="12297" max="12297" width="7.5546875" style="89" customWidth="1"/>
    <col min="12298" max="12298" width="26.44140625" style="89" customWidth="1"/>
    <col min="12299" max="12299" width="17.21875" style="89" customWidth="1"/>
    <col min="12300" max="12300" width="19.21875" style="89" customWidth="1"/>
    <col min="12301" max="12301" width="18.44140625" style="89" customWidth="1"/>
    <col min="12302" max="12302" width="17.5546875" style="89" customWidth="1"/>
    <col min="12303" max="12304" width="18.77734375" style="89" customWidth="1"/>
    <col min="12305" max="12306" width="15.77734375" style="89" customWidth="1"/>
    <col min="12307" max="12307" width="11.77734375" style="89" customWidth="1"/>
    <col min="12308" max="12308" width="8" style="89" customWidth="1"/>
    <col min="12309" max="12309" width="9.21875" style="89" customWidth="1"/>
    <col min="12310" max="12310" width="11.77734375" style="89" customWidth="1"/>
    <col min="12311" max="12311" width="10" style="89" customWidth="1"/>
    <col min="12312" max="12314" width="9.21875" style="89" customWidth="1"/>
    <col min="12315" max="12315" width="9" style="89" customWidth="1"/>
    <col min="12316" max="12316" width="8.5546875" style="89" customWidth="1"/>
    <col min="12317" max="12317" width="9.21875" style="89" customWidth="1"/>
    <col min="12318" max="12318" width="8.21875" style="89" customWidth="1"/>
    <col min="12319" max="12322" width="15.44140625" style="89" customWidth="1"/>
    <col min="12323" max="12323" width="11.77734375" style="89" customWidth="1"/>
    <col min="12324" max="12324" width="66.21875" style="89" customWidth="1"/>
    <col min="12325" max="12325" width="9.5546875" style="89" customWidth="1"/>
    <col min="12326" max="12326" width="60.44140625" style="89" customWidth="1"/>
    <col min="12327" max="12327" width="13.44140625" style="89" customWidth="1"/>
    <col min="12328" max="12328" width="56.21875" style="89" customWidth="1"/>
    <col min="12329" max="12329" width="9.5546875" style="89" customWidth="1"/>
    <col min="12330" max="12330" width="58.77734375" style="89" customWidth="1"/>
    <col min="12331" max="12331" width="9.5546875" style="89" customWidth="1"/>
    <col min="12332" max="12548" width="10.88671875" style="89"/>
    <col min="12549" max="12549" width="16.21875" style="89" customWidth="1"/>
    <col min="12550" max="12550" width="43.21875" style="89" customWidth="1"/>
    <col min="12551" max="12551" width="29.5546875" style="89" customWidth="1"/>
    <col min="12552" max="12552" width="34.21875" style="89" customWidth="1"/>
    <col min="12553" max="12553" width="7.5546875" style="89" customWidth="1"/>
    <col min="12554" max="12554" width="26.44140625" style="89" customWidth="1"/>
    <col min="12555" max="12555" width="17.21875" style="89" customWidth="1"/>
    <col min="12556" max="12556" width="19.21875" style="89" customWidth="1"/>
    <col min="12557" max="12557" width="18.44140625" style="89" customWidth="1"/>
    <col min="12558" max="12558" width="17.5546875" style="89" customWidth="1"/>
    <col min="12559" max="12560" width="18.77734375" style="89" customWidth="1"/>
    <col min="12561" max="12562" width="15.77734375" style="89" customWidth="1"/>
    <col min="12563" max="12563" width="11.77734375" style="89" customWidth="1"/>
    <col min="12564" max="12564" width="8" style="89" customWidth="1"/>
    <col min="12565" max="12565" width="9.21875" style="89" customWidth="1"/>
    <col min="12566" max="12566" width="11.77734375" style="89" customWidth="1"/>
    <col min="12567" max="12567" width="10" style="89" customWidth="1"/>
    <col min="12568" max="12570" width="9.21875" style="89" customWidth="1"/>
    <col min="12571" max="12571" width="9" style="89" customWidth="1"/>
    <col min="12572" max="12572" width="8.5546875" style="89" customWidth="1"/>
    <col min="12573" max="12573" width="9.21875" style="89" customWidth="1"/>
    <col min="12574" max="12574" width="8.21875" style="89" customWidth="1"/>
    <col min="12575" max="12578" width="15.44140625" style="89" customWidth="1"/>
    <col min="12579" max="12579" width="11.77734375" style="89" customWidth="1"/>
    <col min="12580" max="12580" width="66.21875" style="89" customWidth="1"/>
    <col min="12581" max="12581" width="9.5546875" style="89" customWidth="1"/>
    <col min="12582" max="12582" width="60.44140625" style="89" customWidth="1"/>
    <col min="12583" max="12583" width="13.44140625" style="89" customWidth="1"/>
    <col min="12584" max="12584" width="56.21875" style="89" customWidth="1"/>
    <col min="12585" max="12585" width="9.5546875" style="89" customWidth="1"/>
    <col min="12586" max="12586" width="58.77734375" style="89" customWidth="1"/>
    <col min="12587" max="12587" width="9.5546875" style="89" customWidth="1"/>
    <col min="12588" max="12804" width="10.88671875" style="89"/>
    <col min="12805" max="12805" width="16.21875" style="89" customWidth="1"/>
    <col min="12806" max="12806" width="43.21875" style="89" customWidth="1"/>
    <col min="12807" max="12807" width="29.5546875" style="89" customWidth="1"/>
    <col min="12808" max="12808" width="34.21875" style="89" customWidth="1"/>
    <col min="12809" max="12809" width="7.5546875" style="89" customWidth="1"/>
    <col min="12810" max="12810" width="26.44140625" style="89" customWidth="1"/>
    <col min="12811" max="12811" width="17.21875" style="89" customWidth="1"/>
    <col min="12812" max="12812" width="19.21875" style="89" customWidth="1"/>
    <col min="12813" max="12813" width="18.44140625" style="89" customWidth="1"/>
    <col min="12814" max="12814" width="17.5546875" style="89" customWidth="1"/>
    <col min="12815" max="12816" width="18.77734375" style="89" customWidth="1"/>
    <col min="12817" max="12818" width="15.77734375" style="89" customWidth="1"/>
    <col min="12819" max="12819" width="11.77734375" style="89" customWidth="1"/>
    <col min="12820" max="12820" width="8" style="89" customWidth="1"/>
    <col min="12821" max="12821" width="9.21875" style="89" customWidth="1"/>
    <col min="12822" max="12822" width="11.77734375" style="89" customWidth="1"/>
    <col min="12823" max="12823" width="10" style="89" customWidth="1"/>
    <col min="12824" max="12826" width="9.21875" style="89" customWidth="1"/>
    <col min="12827" max="12827" width="9" style="89" customWidth="1"/>
    <col min="12828" max="12828" width="8.5546875" style="89" customWidth="1"/>
    <col min="12829" max="12829" width="9.21875" style="89" customWidth="1"/>
    <col min="12830" max="12830" width="8.21875" style="89" customWidth="1"/>
    <col min="12831" max="12834" width="15.44140625" style="89" customWidth="1"/>
    <col min="12835" max="12835" width="11.77734375" style="89" customWidth="1"/>
    <col min="12836" max="12836" width="66.21875" style="89" customWidth="1"/>
    <col min="12837" max="12837" width="9.5546875" style="89" customWidth="1"/>
    <col min="12838" max="12838" width="60.44140625" style="89" customWidth="1"/>
    <col min="12839" max="12839" width="13.44140625" style="89" customWidth="1"/>
    <col min="12840" max="12840" width="56.21875" style="89" customWidth="1"/>
    <col min="12841" max="12841" width="9.5546875" style="89" customWidth="1"/>
    <col min="12842" max="12842" width="58.77734375" style="89" customWidth="1"/>
    <col min="12843" max="12843" width="9.5546875" style="89" customWidth="1"/>
    <col min="12844" max="13060" width="10.88671875" style="89"/>
    <col min="13061" max="13061" width="16.21875" style="89" customWidth="1"/>
    <col min="13062" max="13062" width="43.21875" style="89" customWidth="1"/>
    <col min="13063" max="13063" width="29.5546875" style="89" customWidth="1"/>
    <col min="13064" max="13064" width="34.21875" style="89" customWidth="1"/>
    <col min="13065" max="13065" width="7.5546875" style="89" customWidth="1"/>
    <col min="13066" max="13066" width="26.44140625" style="89" customWidth="1"/>
    <col min="13067" max="13067" width="17.21875" style="89" customWidth="1"/>
    <col min="13068" max="13068" width="19.21875" style="89" customWidth="1"/>
    <col min="13069" max="13069" width="18.44140625" style="89" customWidth="1"/>
    <col min="13070" max="13070" width="17.5546875" style="89" customWidth="1"/>
    <col min="13071" max="13072" width="18.77734375" style="89" customWidth="1"/>
    <col min="13073" max="13074" width="15.77734375" style="89" customWidth="1"/>
    <col min="13075" max="13075" width="11.77734375" style="89" customWidth="1"/>
    <col min="13076" max="13076" width="8" style="89" customWidth="1"/>
    <col min="13077" max="13077" width="9.21875" style="89" customWidth="1"/>
    <col min="13078" max="13078" width="11.77734375" style="89" customWidth="1"/>
    <col min="13079" max="13079" width="10" style="89" customWidth="1"/>
    <col min="13080" max="13082" width="9.21875" style="89" customWidth="1"/>
    <col min="13083" max="13083" width="9" style="89" customWidth="1"/>
    <col min="13084" max="13084" width="8.5546875" style="89" customWidth="1"/>
    <col min="13085" max="13085" width="9.21875" style="89" customWidth="1"/>
    <col min="13086" max="13086" width="8.21875" style="89" customWidth="1"/>
    <col min="13087" max="13090" width="15.44140625" style="89" customWidth="1"/>
    <col min="13091" max="13091" width="11.77734375" style="89" customWidth="1"/>
    <col min="13092" max="13092" width="66.21875" style="89" customWidth="1"/>
    <col min="13093" max="13093" width="9.5546875" style="89" customWidth="1"/>
    <col min="13094" max="13094" width="60.44140625" style="89" customWidth="1"/>
    <col min="13095" max="13095" width="13.44140625" style="89" customWidth="1"/>
    <col min="13096" max="13096" width="56.21875" style="89" customWidth="1"/>
    <col min="13097" max="13097" width="9.5546875" style="89" customWidth="1"/>
    <col min="13098" max="13098" width="58.77734375" style="89" customWidth="1"/>
    <col min="13099" max="13099" width="9.5546875" style="89" customWidth="1"/>
    <col min="13100" max="13316" width="10.88671875" style="89"/>
    <col min="13317" max="13317" width="16.21875" style="89" customWidth="1"/>
    <col min="13318" max="13318" width="43.21875" style="89" customWidth="1"/>
    <col min="13319" max="13319" width="29.5546875" style="89" customWidth="1"/>
    <col min="13320" max="13320" width="34.21875" style="89" customWidth="1"/>
    <col min="13321" max="13321" width="7.5546875" style="89" customWidth="1"/>
    <col min="13322" max="13322" width="26.44140625" style="89" customWidth="1"/>
    <col min="13323" max="13323" width="17.21875" style="89" customWidth="1"/>
    <col min="13324" max="13324" width="19.21875" style="89" customWidth="1"/>
    <col min="13325" max="13325" width="18.44140625" style="89" customWidth="1"/>
    <col min="13326" max="13326" width="17.5546875" style="89" customWidth="1"/>
    <col min="13327" max="13328" width="18.77734375" style="89" customWidth="1"/>
    <col min="13329" max="13330" width="15.77734375" style="89" customWidth="1"/>
    <col min="13331" max="13331" width="11.77734375" style="89" customWidth="1"/>
    <col min="13332" max="13332" width="8" style="89" customWidth="1"/>
    <col min="13333" max="13333" width="9.21875" style="89" customWidth="1"/>
    <col min="13334" max="13334" width="11.77734375" style="89" customWidth="1"/>
    <col min="13335" max="13335" width="10" style="89" customWidth="1"/>
    <col min="13336" max="13338" width="9.21875" style="89" customWidth="1"/>
    <col min="13339" max="13339" width="9" style="89" customWidth="1"/>
    <col min="13340" max="13340" width="8.5546875" style="89" customWidth="1"/>
    <col min="13341" max="13341" width="9.21875" style="89" customWidth="1"/>
    <col min="13342" max="13342" width="8.21875" style="89" customWidth="1"/>
    <col min="13343" max="13346" width="15.44140625" style="89" customWidth="1"/>
    <col min="13347" max="13347" width="11.77734375" style="89" customWidth="1"/>
    <col min="13348" max="13348" width="66.21875" style="89" customWidth="1"/>
    <col min="13349" max="13349" width="9.5546875" style="89" customWidth="1"/>
    <col min="13350" max="13350" width="60.44140625" style="89" customWidth="1"/>
    <col min="13351" max="13351" width="13.44140625" style="89" customWidth="1"/>
    <col min="13352" max="13352" width="56.21875" style="89" customWidth="1"/>
    <col min="13353" max="13353" width="9.5546875" style="89" customWidth="1"/>
    <col min="13354" max="13354" width="58.77734375" style="89" customWidth="1"/>
    <col min="13355" max="13355" width="9.5546875" style="89" customWidth="1"/>
    <col min="13356" max="13572" width="10.88671875" style="89"/>
    <col min="13573" max="13573" width="16.21875" style="89" customWidth="1"/>
    <col min="13574" max="13574" width="43.21875" style="89" customWidth="1"/>
    <col min="13575" max="13575" width="29.5546875" style="89" customWidth="1"/>
    <col min="13576" max="13576" width="34.21875" style="89" customWidth="1"/>
    <col min="13577" max="13577" width="7.5546875" style="89" customWidth="1"/>
    <col min="13578" max="13578" width="26.44140625" style="89" customWidth="1"/>
    <col min="13579" max="13579" width="17.21875" style="89" customWidth="1"/>
    <col min="13580" max="13580" width="19.21875" style="89" customWidth="1"/>
    <col min="13581" max="13581" width="18.44140625" style="89" customWidth="1"/>
    <col min="13582" max="13582" width="17.5546875" style="89" customWidth="1"/>
    <col min="13583" max="13584" width="18.77734375" style="89" customWidth="1"/>
    <col min="13585" max="13586" width="15.77734375" style="89" customWidth="1"/>
    <col min="13587" max="13587" width="11.77734375" style="89" customWidth="1"/>
    <col min="13588" max="13588" width="8" style="89" customWidth="1"/>
    <col min="13589" max="13589" width="9.21875" style="89" customWidth="1"/>
    <col min="13590" max="13590" width="11.77734375" style="89" customWidth="1"/>
    <col min="13591" max="13591" width="10" style="89" customWidth="1"/>
    <col min="13592" max="13594" width="9.21875" style="89" customWidth="1"/>
    <col min="13595" max="13595" width="9" style="89" customWidth="1"/>
    <col min="13596" max="13596" width="8.5546875" style="89" customWidth="1"/>
    <col min="13597" max="13597" width="9.21875" style="89" customWidth="1"/>
    <col min="13598" max="13598" width="8.21875" style="89" customWidth="1"/>
    <col min="13599" max="13602" width="15.44140625" style="89" customWidth="1"/>
    <col min="13603" max="13603" width="11.77734375" style="89" customWidth="1"/>
    <col min="13604" max="13604" width="66.21875" style="89" customWidth="1"/>
    <col min="13605" max="13605" width="9.5546875" style="89" customWidth="1"/>
    <col min="13606" max="13606" width="60.44140625" style="89" customWidth="1"/>
    <col min="13607" max="13607" width="13.44140625" style="89" customWidth="1"/>
    <col min="13608" max="13608" width="56.21875" style="89" customWidth="1"/>
    <col min="13609" max="13609" width="9.5546875" style="89" customWidth="1"/>
    <col min="13610" max="13610" width="58.77734375" style="89" customWidth="1"/>
    <col min="13611" max="13611" width="9.5546875" style="89" customWidth="1"/>
    <col min="13612" max="13828" width="10.88671875" style="89"/>
    <col min="13829" max="13829" width="16.21875" style="89" customWidth="1"/>
    <col min="13830" max="13830" width="43.21875" style="89" customWidth="1"/>
    <col min="13831" max="13831" width="29.5546875" style="89" customWidth="1"/>
    <col min="13832" max="13832" width="34.21875" style="89" customWidth="1"/>
    <col min="13833" max="13833" width="7.5546875" style="89" customWidth="1"/>
    <col min="13834" max="13834" width="26.44140625" style="89" customWidth="1"/>
    <col min="13835" max="13835" width="17.21875" style="89" customWidth="1"/>
    <col min="13836" max="13836" width="19.21875" style="89" customWidth="1"/>
    <col min="13837" max="13837" width="18.44140625" style="89" customWidth="1"/>
    <col min="13838" max="13838" width="17.5546875" style="89" customWidth="1"/>
    <col min="13839" max="13840" width="18.77734375" style="89" customWidth="1"/>
    <col min="13841" max="13842" width="15.77734375" style="89" customWidth="1"/>
    <col min="13843" max="13843" width="11.77734375" style="89" customWidth="1"/>
    <col min="13844" max="13844" width="8" style="89" customWidth="1"/>
    <col min="13845" max="13845" width="9.21875" style="89" customWidth="1"/>
    <col min="13846" max="13846" width="11.77734375" style="89" customWidth="1"/>
    <col min="13847" max="13847" width="10" style="89" customWidth="1"/>
    <col min="13848" max="13850" width="9.21875" style="89" customWidth="1"/>
    <col min="13851" max="13851" width="9" style="89" customWidth="1"/>
    <col min="13852" max="13852" width="8.5546875" style="89" customWidth="1"/>
    <col min="13853" max="13853" width="9.21875" style="89" customWidth="1"/>
    <col min="13854" max="13854" width="8.21875" style="89" customWidth="1"/>
    <col min="13855" max="13858" width="15.44140625" style="89" customWidth="1"/>
    <col min="13859" max="13859" width="11.77734375" style="89" customWidth="1"/>
    <col min="13860" max="13860" width="66.21875" style="89" customWidth="1"/>
    <col min="13861" max="13861" width="9.5546875" style="89" customWidth="1"/>
    <col min="13862" max="13862" width="60.44140625" style="89" customWidth="1"/>
    <col min="13863" max="13863" width="13.44140625" style="89" customWidth="1"/>
    <col min="13864" max="13864" width="56.21875" style="89" customWidth="1"/>
    <col min="13865" max="13865" width="9.5546875" style="89" customWidth="1"/>
    <col min="13866" max="13866" width="58.77734375" style="89" customWidth="1"/>
    <col min="13867" max="13867" width="9.5546875" style="89" customWidth="1"/>
    <col min="13868" max="14084" width="10.88671875" style="89"/>
    <col min="14085" max="14085" width="16.21875" style="89" customWidth="1"/>
    <col min="14086" max="14086" width="43.21875" style="89" customWidth="1"/>
    <col min="14087" max="14087" width="29.5546875" style="89" customWidth="1"/>
    <col min="14088" max="14088" width="34.21875" style="89" customWidth="1"/>
    <col min="14089" max="14089" width="7.5546875" style="89" customWidth="1"/>
    <col min="14090" max="14090" width="26.44140625" style="89" customWidth="1"/>
    <col min="14091" max="14091" width="17.21875" style="89" customWidth="1"/>
    <col min="14092" max="14092" width="19.21875" style="89" customWidth="1"/>
    <col min="14093" max="14093" width="18.44140625" style="89" customWidth="1"/>
    <col min="14094" max="14094" width="17.5546875" style="89" customWidth="1"/>
    <col min="14095" max="14096" width="18.77734375" style="89" customWidth="1"/>
    <col min="14097" max="14098" width="15.77734375" style="89" customWidth="1"/>
    <col min="14099" max="14099" width="11.77734375" style="89" customWidth="1"/>
    <col min="14100" max="14100" width="8" style="89" customWidth="1"/>
    <col min="14101" max="14101" width="9.21875" style="89" customWidth="1"/>
    <col min="14102" max="14102" width="11.77734375" style="89" customWidth="1"/>
    <col min="14103" max="14103" width="10" style="89" customWidth="1"/>
    <col min="14104" max="14106" width="9.21875" style="89" customWidth="1"/>
    <col min="14107" max="14107" width="9" style="89" customWidth="1"/>
    <col min="14108" max="14108" width="8.5546875" style="89" customWidth="1"/>
    <col min="14109" max="14109" width="9.21875" style="89" customWidth="1"/>
    <col min="14110" max="14110" width="8.21875" style="89" customWidth="1"/>
    <col min="14111" max="14114" width="15.44140625" style="89" customWidth="1"/>
    <col min="14115" max="14115" width="11.77734375" style="89" customWidth="1"/>
    <col min="14116" max="14116" width="66.21875" style="89" customWidth="1"/>
    <col min="14117" max="14117" width="9.5546875" style="89" customWidth="1"/>
    <col min="14118" max="14118" width="60.44140625" style="89" customWidth="1"/>
    <col min="14119" max="14119" width="13.44140625" style="89" customWidth="1"/>
    <col min="14120" max="14120" width="56.21875" style="89" customWidth="1"/>
    <col min="14121" max="14121" width="9.5546875" style="89" customWidth="1"/>
    <col min="14122" max="14122" width="58.77734375" style="89" customWidth="1"/>
    <col min="14123" max="14123" width="9.5546875" style="89" customWidth="1"/>
    <col min="14124" max="14340" width="10.88671875" style="89"/>
    <col min="14341" max="14341" width="16.21875" style="89" customWidth="1"/>
    <col min="14342" max="14342" width="43.21875" style="89" customWidth="1"/>
    <col min="14343" max="14343" width="29.5546875" style="89" customWidth="1"/>
    <col min="14344" max="14344" width="34.21875" style="89" customWidth="1"/>
    <col min="14345" max="14345" width="7.5546875" style="89" customWidth="1"/>
    <col min="14346" max="14346" width="26.44140625" style="89" customWidth="1"/>
    <col min="14347" max="14347" width="17.21875" style="89" customWidth="1"/>
    <col min="14348" max="14348" width="19.21875" style="89" customWidth="1"/>
    <col min="14349" max="14349" width="18.44140625" style="89" customWidth="1"/>
    <col min="14350" max="14350" width="17.5546875" style="89" customWidth="1"/>
    <col min="14351" max="14352" width="18.77734375" style="89" customWidth="1"/>
    <col min="14353" max="14354" width="15.77734375" style="89" customWidth="1"/>
    <col min="14355" max="14355" width="11.77734375" style="89" customWidth="1"/>
    <col min="14356" max="14356" width="8" style="89" customWidth="1"/>
    <col min="14357" max="14357" width="9.21875" style="89" customWidth="1"/>
    <col min="14358" max="14358" width="11.77734375" style="89" customWidth="1"/>
    <col min="14359" max="14359" width="10" style="89" customWidth="1"/>
    <col min="14360" max="14362" width="9.21875" style="89" customWidth="1"/>
    <col min="14363" max="14363" width="9" style="89" customWidth="1"/>
    <col min="14364" max="14364" width="8.5546875" style="89" customWidth="1"/>
    <col min="14365" max="14365" width="9.21875" style="89" customWidth="1"/>
    <col min="14366" max="14366" width="8.21875" style="89" customWidth="1"/>
    <col min="14367" max="14370" width="15.44140625" style="89" customWidth="1"/>
    <col min="14371" max="14371" width="11.77734375" style="89" customWidth="1"/>
    <col min="14372" max="14372" width="66.21875" style="89" customWidth="1"/>
    <col min="14373" max="14373" width="9.5546875" style="89" customWidth="1"/>
    <col min="14374" max="14374" width="60.44140625" style="89" customWidth="1"/>
    <col min="14375" max="14375" width="13.44140625" style="89" customWidth="1"/>
    <col min="14376" max="14376" width="56.21875" style="89" customWidth="1"/>
    <col min="14377" max="14377" width="9.5546875" style="89" customWidth="1"/>
    <col min="14378" max="14378" width="58.77734375" style="89" customWidth="1"/>
    <col min="14379" max="14379" width="9.5546875" style="89" customWidth="1"/>
    <col min="14380" max="14596" width="10.88671875" style="89"/>
    <col min="14597" max="14597" width="16.21875" style="89" customWidth="1"/>
    <col min="14598" max="14598" width="43.21875" style="89" customWidth="1"/>
    <col min="14599" max="14599" width="29.5546875" style="89" customWidth="1"/>
    <col min="14600" max="14600" width="34.21875" style="89" customWidth="1"/>
    <col min="14601" max="14601" width="7.5546875" style="89" customWidth="1"/>
    <col min="14602" max="14602" width="26.44140625" style="89" customWidth="1"/>
    <col min="14603" max="14603" width="17.21875" style="89" customWidth="1"/>
    <col min="14604" max="14604" width="19.21875" style="89" customWidth="1"/>
    <col min="14605" max="14605" width="18.44140625" style="89" customWidth="1"/>
    <col min="14606" max="14606" width="17.5546875" style="89" customWidth="1"/>
    <col min="14607" max="14608" width="18.77734375" style="89" customWidth="1"/>
    <col min="14609" max="14610" width="15.77734375" style="89" customWidth="1"/>
    <col min="14611" max="14611" width="11.77734375" style="89" customWidth="1"/>
    <col min="14612" max="14612" width="8" style="89" customWidth="1"/>
    <col min="14613" max="14613" width="9.21875" style="89" customWidth="1"/>
    <col min="14614" max="14614" width="11.77734375" style="89" customWidth="1"/>
    <col min="14615" max="14615" width="10" style="89" customWidth="1"/>
    <col min="14616" max="14618" width="9.21875" style="89" customWidth="1"/>
    <col min="14619" max="14619" width="9" style="89" customWidth="1"/>
    <col min="14620" max="14620" width="8.5546875" style="89" customWidth="1"/>
    <col min="14621" max="14621" width="9.21875" style="89" customWidth="1"/>
    <col min="14622" max="14622" width="8.21875" style="89" customWidth="1"/>
    <col min="14623" max="14626" width="15.44140625" style="89" customWidth="1"/>
    <col min="14627" max="14627" width="11.77734375" style="89" customWidth="1"/>
    <col min="14628" max="14628" width="66.21875" style="89" customWidth="1"/>
    <col min="14629" max="14629" width="9.5546875" style="89" customWidth="1"/>
    <col min="14630" max="14630" width="60.44140625" style="89" customWidth="1"/>
    <col min="14631" max="14631" width="13.44140625" style="89" customWidth="1"/>
    <col min="14632" max="14632" width="56.21875" style="89" customWidth="1"/>
    <col min="14633" max="14633" width="9.5546875" style="89" customWidth="1"/>
    <col min="14634" max="14634" width="58.77734375" style="89" customWidth="1"/>
    <col min="14635" max="14635" width="9.5546875" style="89" customWidth="1"/>
    <col min="14636" max="14852" width="10.88671875" style="89"/>
    <col min="14853" max="14853" width="16.21875" style="89" customWidth="1"/>
    <col min="14854" max="14854" width="43.21875" style="89" customWidth="1"/>
    <col min="14855" max="14855" width="29.5546875" style="89" customWidth="1"/>
    <col min="14856" max="14856" width="34.21875" style="89" customWidth="1"/>
    <col min="14857" max="14857" width="7.5546875" style="89" customWidth="1"/>
    <col min="14858" max="14858" width="26.44140625" style="89" customWidth="1"/>
    <col min="14859" max="14859" width="17.21875" style="89" customWidth="1"/>
    <col min="14860" max="14860" width="19.21875" style="89" customWidth="1"/>
    <col min="14861" max="14861" width="18.44140625" style="89" customWidth="1"/>
    <col min="14862" max="14862" width="17.5546875" style="89" customWidth="1"/>
    <col min="14863" max="14864" width="18.77734375" style="89" customWidth="1"/>
    <col min="14865" max="14866" width="15.77734375" style="89" customWidth="1"/>
    <col min="14867" max="14867" width="11.77734375" style="89" customWidth="1"/>
    <col min="14868" max="14868" width="8" style="89" customWidth="1"/>
    <col min="14869" max="14869" width="9.21875" style="89" customWidth="1"/>
    <col min="14870" max="14870" width="11.77734375" style="89" customWidth="1"/>
    <col min="14871" max="14871" width="10" style="89" customWidth="1"/>
    <col min="14872" max="14874" width="9.21875" style="89" customWidth="1"/>
    <col min="14875" max="14875" width="9" style="89" customWidth="1"/>
    <col min="14876" max="14876" width="8.5546875" style="89" customWidth="1"/>
    <col min="14877" max="14877" width="9.21875" style="89" customWidth="1"/>
    <col min="14878" max="14878" width="8.21875" style="89" customWidth="1"/>
    <col min="14879" max="14882" width="15.44140625" style="89" customWidth="1"/>
    <col min="14883" max="14883" width="11.77734375" style="89" customWidth="1"/>
    <col min="14884" max="14884" width="66.21875" style="89" customWidth="1"/>
    <col min="14885" max="14885" width="9.5546875" style="89" customWidth="1"/>
    <col min="14886" max="14886" width="60.44140625" style="89" customWidth="1"/>
    <col min="14887" max="14887" width="13.44140625" style="89" customWidth="1"/>
    <col min="14888" max="14888" width="56.21875" style="89" customWidth="1"/>
    <col min="14889" max="14889" width="9.5546875" style="89" customWidth="1"/>
    <col min="14890" max="14890" width="58.77734375" style="89" customWidth="1"/>
    <col min="14891" max="14891" width="9.5546875" style="89" customWidth="1"/>
    <col min="14892" max="15108" width="10.88671875" style="89"/>
    <col min="15109" max="15109" width="16.21875" style="89" customWidth="1"/>
    <col min="15110" max="15110" width="43.21875" style="89" customWidth="1"/>
    <col min="15111" max="15111" width="29.5546875" style="89" customWidth="1"/>
    <col min="15112" max="15112" width="34.21875" style="89" customWidth="1"/>
    <col min="15113" max="15113" width="7.5546875" style="89" customWidth="1"/>
    <col min="15114" max="15114" width="26.44140625" style="89" customWidth="1"/>
    <col min="15115" max="15115" width="17.21875" style="89" customWidth="1"/>
    <col min="15116" max="15116" width="19.21875" style="89" customWidth="1"/>
    <col min="15117" max="15117" width="18.44140625" style="89" customWidth="1"/>
    <col min="15118" max="15118" width="17.5546875" style="89" customWidth="1"/>
    <col min="15119" max="15120" width="18.77734375" style="89" customWidth="1"/>
    <col min="15121" max="15122" width="15.77734375" style="89" customWidth="1"/>
    <col min="15123" max="15123" width="11.77734375" style="89" customWidth="1"/>
    <col min="15124" max="15124" width="8" style="89" customWidth="1"/>
    <col min="15125" max="15125" width="9.21875" style="89" customWidth="1"/>
    <col min="15126" max="15126" width="11.77734375" style="89" customWidth="1"/>
    <col min="15127" max="15127" width="10" style="89" customWidth="1"/>
    <col min="15128" max="15130" width="9.21875" style="89" customWidth="1"/>
    <col min="15131" max="15131" width="9" style="89" customWidth="1"/>
    <col min="15132" max="15132" width="8.5546875" style="89" customWidth="1"/>
    <col min="15133" max="15133" width="9.21875" style="89" customWidth="1"/>
    <col min="15134" max="15134" width="8.21875" style="89" customWidth="1"/>
    <col min="15135" max="15138" width="15.44140625" style="89" customWidth="1"/>
    <col min="15139" max="15139" width="11.77734375" style="89" customWidth="1"/>
    <col min="15140" max="15140" width="66.21875" style="89" customWidth="1"/>
    <col min="15141" max="15141" width="9.5546875" style="89" customWidth="1"/>
    <col min="15142" max="15142" width="60.44140625" style="89" customWidth="1"/>
    <col min="15143" max="15143" width="13.44140625" style="89" customWidth="1"/>
    <col min="15144" max="15144" width="56.21875" style="89" customWidth="1"/>
    <col min="15145" max="15145" width="9.5546875" style="89" customWidth="1"/>
    <col min="15146" max="15146" width="58.77734375" style="89" customWidth="1"/>
    <col min="15147" max="15147" width="9.5546875" style="89" customWidth="1"/>
    <col min="15148" max="15364" width="10.88671875" style="89"/>
    <col min="15365" max="15365" width="16.21875" style="89" customWidth="1"/>
    <col min="15366" max="15366" width="43.21875" style="89" customWidth="1"/>
    <col min="15367" max="15367" width="29.5546875" style="89" customWidth="1"/>
    <col min="15368" max="15368" width="34.21875" style="89" customWidth="1"/>
    <col min="15369" max="15369" width="7.5546875" style="89" customWidth="1"/>
    <col min="15370" max="15370" width="26.44140625" style="89" customWidth="1"/>
    <col min="15371" max="15371" width="17.21875" style="89" customWidth="1"/>
    <col min="15372" max="15372" width="19.21875" style="89" customWidth="1"/>
    <col min="15373" max="15373" width="18.44140625" style="89" customWidth="1"/>
    <col min="15374" max="15374" width="17.5546875" style="89" customWidth="1"/>
    <col min="15375" max="15376" width="18.77734375" style="89" customWidth="1"/>
    <col min="15377" max="15378" width="15.77734375" style="89" customWidth="1"/>
    <col min="15379" max="15379" width="11.77734375" style="89" customWidth="1"/>
    <col min="15380" max="15380" width="8" style="89" customWidth="1"/>
    <col min="15381" max="15381" width="9.21875" style="89" customWidth="1"/>
    <col min="15382" max="15382" width="11.77734375" style="89" customWidth="1"/>
    <col min="15383" max="15383" width="10" style="89" customWidth="1"/>
    <col min="15384" max="15386" width="9.21875" style="89" customWidth="1"/>
    <col min="15387" max="15387" width="9" style="89" customWidth="1"/>
    <col min="15388" max="15388" width="8.5546875" style="89" customWidth="1"/>
    <col min="15389" max="15389" width="9.21875" style="89" customWidth="1"/>
    <col min="15390" max="15390" width="8.21875" style="89" customWidth="1"/>
    <col min="15391" max="15394" width="15.44140625" style="89" customWidth="1"/>
    <col min="15395" max="15395" width="11.77734375" style="89" customWidth="1"/>
    <col min="15396" max="15396" width="66.21875" style="89" customWidth="1"/>
    <col min="15397" max="15397" width="9.5546875" style="89" customWidth="1"/>
    <col min="15398" max="15398" width="60.44140625" style="89" customWidth="1"/>
    <col min="15399" max="15399" width="13.44140625" style="89" customWidth="1"/>
    <col min="15400" max="15400" width="56.21875" style="89" customWidth="1"/>
    <col min="15401" max="15401" width="9.5546875" style="89" customWidth="1"/>
    <col min="15402" max="15402" width="58.77734375" style="89" customWidth="1"/>
    <col min="15403" max="15403" width="9.5546875" style="89" customWidth="1"/>
    <col min="15404" max="15620" width="10.88671875" style="89"/>
    <col min="15621" max="15621" width="16.21875" style="89" customWidth="1"/>
    <col min="15622" max="15622" width="43.21875" style="89" customWidth="1"/>
    <col min="15623" max="15623" width="29.5546875" style="89" customWidth="1"/>
    <col min="15624" max="15624" width="34.21875" style="89" customWidth="1"/>
    <col min="15625" max="15625" width="7.5546875" style="89" customWidth="1"/>
    <col min="15626" max="15626" width="26.44140625" style="89" customWidth="1"/>
    <col min="15627" max="15627" width="17.21875" style="89" customWidth="1"/>
    <col min="15628" max="15628" width="19.21875" style="89" customWidth="1"/>
    <col min="15629" max="15629" width="18.44140625" style="89" customWidth="1"/>
    <col min="15630" max="15630" width="17.5546875" style="89" customWidth="1"/>
    <col min="15631" max="15632" width="18.77734375" style="89" customWidth="1"/>
    <col min="15633" max="15634" width="15.77734375" style="89" customWidth="1"/>
    <col min="15635" max="15635" width="11.77734375" style="89" customWidth="1"/>
    <col min="15636" max="15636" width="8" style="89" customWidth="1"/>
    <col min="15637" max="15637" width="9.21875" style="89" customWidth="1"/>
    <col min="15638" max="15638" width="11.77734375" style="89" customWidth="1"/>
    <col min="15639" max="15639" width="10" style="89" customWidth="1"/>
    <col min="15640" max="15642" width="9.21875" style="89" customWidth="1"/>
    <col min="15643" max="15643" width="9" style="89" customWidth="1"/>
    <col min="15644" max="15644" width="8.5546875" style="89" customWidth="1"/>
    <col min="15645" max="15645" width="9.21875" style="89" customWidth="1"/>
    <col min="15646" max="15646" width="8.21875" style="89" customWidth="1"/>
    <col min="15647" max="15650" width="15.44140625" style="89" customWidth="1"/>
    <col min="15651" max="15651" width="11.77734375" style="89" customWidth="1"/>
    <col min="15652" max="15652" width="66.21875" style="89" customWidth="1"/>
    <col min="15653" max="15653" width="9.5546875" style="89" customWidth="1"/>
    <col min="15654" max="15654" width="60.44140625" style="89" customWidth="1"/>
    <col min="15655" max="15655" width="13.44140625" style="89" customWidth="1"/>
    <col min="15656" max="15656" width="56.21875" style="89" customWidth="1"/>
    <col min="15657" max="15657" width="9.5546875" style="89" customWidth="1"/>
    <col min="15658" max="15658" width="58.77734375" style="89" customWidth="1"/>
    <col min="15659" max="15659" width="9.5546875" style="89" customWidth="1"/>
    <col min="15660" max="15876" width="10.88671875" style="89"/>
    <col min="15877" max="15877" width="16.21875" style="89" customWidth="1"/>
    <col min="15878" max="15878" width="43.21875" style="89" customWidth="1"/>
    <col min="15879" max="15879" width="29.5546875" style="89" customWidth="1"/>
    <col min="15880" max="15880" width="34.21875" style="89" customWidth="1"/>
    <col min="15881" max="15881" width="7.5546875" style="89" customWidth="1"/>
    <col min="15882" max="15882" width="26.44140625" style="89" customWidth="1"/>
    <col min="15883" max="15883" width="17.21875" style="89" customWidth="1"/>
    <col min="15884" max="15884" width="19.21875" style="89" customWidth="1"/>
    <col min="15885" max="15885" width="18.44140625" style="89" customWidth="1"/>
    <col min="15886" max="15886" width="17.5546875" style="89" customWidth="1"/>
    <col min="15887" max="15888" width="18.77734375" style="89" customWidth="1"/>
    <col min="15889" max="15890" width="15.77734375" style="89" customWidth="1"/>
    <col min="15891" max="15891" width="11.77734375" style="89" customWidth="1"/>
    <col min="15892" max="15892" width="8" style="89" customWidth="1"/>
    <col min="15893" max="15893" width="9.21875" style="89" customWidth="1"/>
    <col min="15894" max="15894" width="11.77734375" style="89" customWidth="1"/>
    <col min="15895" max="15895" width="10" style="89" customWidth="1"/>
    <col min="15896" max="15898" width="9.21875" style="89" customWidth="1"/>
    <col min="15899" max="15899" width="9" style="89" customWidth="1"/>
    <col min="15900" max="15900" width="8.5546875" style="89" customWidth="1"/>
    <col min="15901" max="15901" width="9.21875" style="89" customWidth="1"/>
    <col min="15902" max="15902" width="8.21875" style="89" customWidth="1"/>
    <col min="15903" max="15906" width="15.44140625" style="89" customWidth="1"/>
    <col min="15907" max="15907" width="11.77734375" style="89" customWidth="1"/>
    <col min="15908" max="15908" width="66.21875" style="89" customWidth="1"/>
    <col min="15909" max="15909" width="9.5546875" style="89" customWidth="1"/>
    <col min="15910" max="15910" width="60.44140625" style="89" customWidth="1"/>
    <col min="15911" max="15911" width="13.44140625" style="89" customWidth="1"/>
    <col min="15912" max="15912" width="56.21875" style="89" customWidth="1"/>
    <col min="15913" max="15913" width="9.5546875" style="89" customWidth="1"/>
    <col min="15914" max="15914" width="58.77734375" style="89" customWidth="1"/>
    <col min="15915" max="15915" width="9.5546875" style="89" customWidth="1"/>
    <col min="15916" max="16132" width="10.88671875" style="89"/>
    <col min="16133" max="16133" width="16.21875" style="89" customWidth="1"/>
    <col min="16134" max="16134" width="43.21875" style="89" customWidth="1"/>
    <col min="16135" max="16135" width="29.5546875" style="89" customWidth="1"/>
    <col min="16136" max="16136" width="34.21875" style="89" customWidth="1"/>
    <col min="16137" max="16137" width="7.5546875" style="89" customWidth="1"/>
    <col min="16138" max="16138" width="26.44140625" style="89" customWidth="1"/>
    <col min="16139" max="16139" width="17.21875" style="89" customWidth="1"/>
    <col min="16140" max="16140" width="19.21875" style="89" customWidth="1"/>
    <col min="16141" max="16141" width="18.44140625" style="89" customWidth="1"/>
    <col min="16142" max="16142" width="17.5546875" style="89" customWidth="1"/>
    <col min="16143" max="16144" width="18.77734375" style="89" customWidth="1"/>
    <col min="16145" max="16146" width="15.77734375" style="89" customWidth="1"/>
    <col min="16147" max="16147" width="11.77734375" style="89" customWidth="1"/>
    <col min="16148" max="16148" width="8" style="89" customWidth="1"/>
    <col min="16149" max="16149" width="9.21875" style="89" customWidth="1"/>
    <col min="16150" max="16150" width="11.77734375" style="89" customWidth="1"/>
    <col min="16151" max="16151" width="10" style="89" customWidth="1"/>
    <col min="16152" max="16154" width="9.21875" style="89" customWidth="1"/>
    <col min="16155" max="16155" width="9" style="89" customWidth="1"/>
    <col min="16156" max="16156" width="8.5546875" style="89" customWidth="1"/>
    <col min="16157" max="16157" width="9.21875" style="89" customWidth="1"/>
    <col min="16158" max="16158" width="8.21875" style="89" customWidth="1"/>
    <col min="16159" max="16162" width="15.44140625" style="89" customWidth="1"/>
    <col min="16163" max="16163" width="11.77734375" style="89" customWidth="1"/>
    <col min="16164" max="16164" width="66.21875" style="89" customWidth="1"/>
    <col min="16165" max="16165" width="9.5546875" style="89" customWidth="1"/>
    <col min="16166" max="16166" width="60.44140625" style="89" customWidth="1"/>
    <col min="16167" max="16167" width="13.44140625" style="89" customWidth="1"/>
    <col min="16168" max="16168" width="56.21875" style="89" customWidth="1"/>
    <col min="16169" max="16169" width="9.5546875" style="89" customWidth="1"/>
    <col min="16170" max="16170" width="58.77734375" style="89" customWidth="1"/>
    <col min="16171" max="16171" width="9.5546875" style="89" customWidth="1"/>
    <col min="16172" max="16384" width="10.88671875" style="89"/>
  </cols>
  <sheetData>
    <row r="1" spans="1:64" ht="35.25" customHeight="1" thickBot="1" x14ac:dyDescent="0.3">
      <c r="A1" s="938" t="s">
        <v>662</v>
      </c>
      <c r="B1" s="939"/>
      <c r="C1" s="939"/>
      <c r="D1" s="939"/>
      <c r="E1" s="939"/>
      <c r="F1" s="940"/>
      <c r="G1" s="1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6"/>
      <c r="AP1" s="1001" t="s">
        <v>34</v>
      </c>
      <c r="AQ1" s="1002"/>
    </row>
    <row r="2" spans="1:64" ht="52.5" customHeight="1" thickBot="1" x14ac:dyDescent="0.3">
      <c r="A2" s="941"/>
      <c r="B2" s="942"/>
      <c r="C2" s="942"/>
      <c r="D2" s="942"/>
      <c r="E2" s="942"/>
      <c r="F2" s="943"/>
      <c r="G2" s="17"/>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c r="AP2" s="1003" t="s">
        <v>35</v>
      </c>
      <c r="AQ2" s="1004"/>
    </row>
    <row r="3" spans="1:64" ht="30" customHeight="1" x14ac:dyDescent="0.25">
      <c r="A3" s="941"/>
      <c r="B3" s="942"/>
      <c r="C3" s="942"/>
      <c r="D3" s="942"/>
      <c r="E3" s="942"/>
      <c r="F3" s="943"/>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c r="AP3" s="1005">
        <v>43739</v>
      </c>
      <c r="AQ3" s="1006"/>
    </row>
    <row r="4" spans="1:64" ht="3" customHeight="1" x14ac:dyDescent="0.25">
      <c r="A4" s="941"/>
      <c r="B4" s="942"/>
      <c r="C4" s="942"/>
      <c r="D4" s="942"/>
      <c r="E4" s="942"/>
      <c r="F4" s="943"/>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9"/>
      <c r="AP4" s="79"/>
      <c r="AQ4" s="80"/>
    </row>
    <row r="5" spans="1:64" ht="9" customHeight="1" thickBot="1" x14ac:dyDescent="0.3">
      <c r="A5" s="944"/>
      <c r="B5" s="945"/>
      <c r="C5" s="945"/>
      <c r="D5" s="945"/>
      <c r="E5" s="945"/>
      <c r="F5" s="946"/>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2"/>
      <c r="AP5" s="84"/>
      <c r="AQ5" s="85"/>
    </row>
    <row r="6" spans="1:64" ht="27" customHeight="1" thickBot="1" x14ac:dyDescent="0.3">
      <c r="A6" s="950" t="s">
        <v>461</v>
      </c>
      <c r="B6" s="951"/>
      <c r="C6" s="951"/>
      <c r="D6" s="951"/>
      <c r="E6" s="951"/>
      <c r="F6" s="952"/>
      <c r="G6" s="1056" t="s">
        <v>431</v>
      </c>
      <c r="H6" s="1057"/>
      <c r="I6" s="1057"/>
      <c r="J6" s="1057"/>
      <c r="K6" s="452"/>
      <c r="L6" s="452"/>
      <c r="M6" s="452"/>
      <c r="N6" s="452"/>
      <c r="O6" s="452"/>
      <c r="P6" s="452"/>
      <c r="Q6" s="452"/>
      <c r="R6" s="452"/>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62"/>
    </row>
    <row r="7" spans="1:64" ht="15.75" hidden="1" customHeight="1" thickBot="1" x14ac:dyDescent="0.3">
      <c r="A7" s="953"/>
      <c r="B7" s="954"/>
      <c r="C7" s="954"/>
      <c r="D7" s="954"/>
      <c r="E7" s="954"/>
      <c r="F7" s="955"/>
      <c r="G7" s="1058"/>
      <c r="H7" s="1059"/>
      <c r="I7" s="1059"/>
      <c r="J7" s="1059"/>
      <c r="K7" s="1"/>
      <c r="L7" s="1"/>
      <c r="M7" s="1"/>
      <c r="N7" s="1"/>
      <c r="O7" s="1"/>
      <c r="P7" s="1"/>
      <c r="Q7" s="1"/>
      <c r="R7" s="1"/>
      <c r="S7" s="86"/>
      <c r="T7" s="86"/>
      <c r="U7" s="86"/>
      <c r="V7" s="86"/>
      <c r="W7" s="86"/>
      <c r="X7" s="86"/>
      <c r="Y7" s="86"/>
      <c r="Z7" s="86"/>
      <c r="AA7" s="86"/>
      <c r="AB7" s="86"/>
      <c r="AC7" s="86"/>
      <c r="AD7" s="86"/>
      <c r="AE7" s="86"/>
      <c r="AF7" s="86"/>
      <c r="AG7" s="86"/>
      <c r="AH7" s="86"/>
      <c r="AI7" s="86"/>
      <c r="AJ7" s="86"/>
      <c r="AK7" s="87"/>
      <c r="AL7" s="87"/>
      <c r="AM7" s="87"/>
      <c r="AN7" s="87"/>
      <c r="AO7" s="87"/>
      <c r="AP7" s="87"/>
      <c r="AQ7" s="88"/>
    </row>
    <row r="8" spans="1:64" ht="14.4" thickBot="1" x14ac:dyDescent="0.3">
      <c r="E8" s="1064"/>
      <c r="F8" s="1065"/>
      <c r="G8" s="1065"/>
      <c r="H8" s="1065"/>
      <c r="I8" s="1065"/>
      <c r="J8" s="1065"/>
      <c r="K8" s="1065"/>
      <c r="L8" s="1065"/>
      <c r="M8" s="1065"/>
      <c r="N8" s="1065"/>
      <c r="O8" s="1065"/>
      <c r="P8" s="1065"/>
      <c r="Q8" s="1065"/>
      <c r="R8" s="1065"/>
      <c r="S8" s="1065"/>
      <c r="T8" s="1065"/>
      <c r="U8" s="1065"/>
      <c r="V8" s="1065"/>
      <c r="W8" s="1065"/>
      <c r="X8" s="1065"/>
      <c r="Y8" s="1065"/>
      <c r="Z8" s="1065"/>
      <c r="AA8" s="1065"/>
      <c r="AB8" s="1065"/>
      <c r="AC8" s="1065"/>
      <c r="AD8" s="1065"/>
      <c r="AE8" s="1065"/>
      <c r="AF8" s="1065"/>
      <c r="AG8" s="1065"/>
      <c r="AH8" s="1065"/>
      <c r="AI8" s="1065"/>
      <c r="AJ8" s="1066"/>
      <c r="AK8" s="90"/>
      <c r="AL8" s="90"/>
      <c r="AM8" s="90"/>
      <c r="AN8" s="90"/>
      <c r="AO8" s="90"/>
      <c r="AP8" s="90"/>
      <c r="AQ8" s="90"/>
    </row>
    <row r="9" spans="1:64" ht="27" customHeight="1" thickBot="1" x14ac:dyDescent="0.3">
      <c r="A9" s="1067" t="s">
        <v>39</v>
      </c>
      <c r="B9" s="1068"/>
      <c r="C9" s="1068"/>
      <c r="D9" s="1069"/>
      <c r="E9" s="964" t="s">
        <v>639</v>
      </c>
      <c r="F9" s="964"/>
      <c r="G9" s="964"/>
      <c r="H9" s="964"/>
      <c r="I9" s="964"/>
      <c r="J9" s="964"/>
      <c r="K9" s="964"/>
      <c r="L9" s="964"/>
      <c r="M9" s="964"/>
      <c r="N9" s="964"/>
      <c r="O9" s="964"/>
      <c r="P9" s="964"/>
      <c r="Q9" s="964"/>
      <c r="R9" s="964"/>
      <c r="S9" s="1070" t="s">
        <v>1</v>
      </c>
      <c r="T9" s="1071"/>
      <c r="U9" s="1071"/>
      <c r="V9" s="1071"/>
      <c r="W9" s="1071"/>
      <c r="X9" s="1071"/>
      <c r="Y9" s="1071"/>
      <c r="Z9" s="1071"/>
      <c r="AA9" s="1071"/>
      <c r="AB9" s="1071"/>
      <c r="AC9" s="1071"/>
      <c r="AD9" s="1072"/>
      <c r="AE9" s="831"/>
      <c r="AF9" s="831"/>
      <c r="AG9" s="831"/>
      <c r="AH9" s="831"/>
      <c r="AI9" s="1073" t="s">
        <v>2</v>
      </c>
      <c r="AJ9" s="1073"/>
      <c r="AK9" s="1073"/>
      <c r="AL9" s="1073"/>
      <c r="AM9" s="1073"/>
      <c r="AN9" s="1073"/>
      <c r="AO9" s="1073"/>
      <c r="AP9" s="1073"/>
      <c r="AQ9" s="1073"/>
    </row>
    <row r="10" spans="1:64" ht="69.75" customHeight="1" x14ac:dyDescent="0.25">
      <c r="A10" s="1074" t="s">
        <v>0</v>
      </c>
      <c r="B10" s="1074" t="s">
        <v>36</v>
      </c>
      <c r="C10" s="1074" t="s">
        <v>37</v>
      </c>
      <c r="D10" s="1074" t="s">
        <v>38</v>
      </c>
      <c r="E10" s="2" t="s">
        <v>3</v>
      </c>
      <c r="F10" s="1060" t="s">
        <v>4</v>
      </c>
      <c r="G10" s="1060" t="s">
        <v>5</v>
      </c>
      <c r="H10" s="1061" t="s">
        <v>6</v>
      </c>
      <c r="I10" s="1062" t="s">
        <v>7</v>
      </c>
      <c r="J10" s="1060" t="s">
        <v>8</v>
      </c>
      <c r="K10" s="1060" t="s">
        <v>9</v>
      </c>
      <c r="L10" s="947" t="s">
        <v>10</v>
      </c>
      <c r="M10" s="1060" t="s">
        <v>11</v>
      </c>
      <c r="N10" s="1060" t="s">
        <v>12</v>
      </c>
      <c r="O10" s="1060" t="s">
        <v>13</v>
      </c>
      <c r="P10" s="1060" t="s">
        <v>14</v>
      </c>
      <c r="Q10" s="1094" t="s">
        <v>15</v>
      </c>
      <c r="R10" s="1095"/>
      <c r="S10" s="1089" t="s">
        <v>70</v>
      </c>
      <c r="T10" s="1089"/>
      <c r="U10" s="1089"/>
      <c r="V10" s="1089"/>
      <c r="W10" s="1089"/>
      <c r="X10" s="1089"/>
      <c r="Y10" s="1089"/>
      <c r="Z10" s="1089"/>
      <c r="AA10" s="1089"/>
      <c r="AB10" s="1089"/>
      <c r="AC10" s="1089"/>
      <c r="AD10" s="1089"/>
      <c r="AE10" s="1091" t="s">
        <v>26</v>
      </c>
      <c r="AF10" s="1091" t="s">
        <v>27</v>
      </c>
      <c r="AG10" s="1091" t="s">
        <v>28</v>
      </c>
      <c r="AH10" s="1091" t="s">
        <v>29</v>
      </c>
      <c r="AI10" s="1089" t="s">
        <v>16</v>
      </c>
      <c r="AJ10" s="1089" t="s">
        <v>17</v>
      </c>
      <c r="AK10" s="1089" t="s">
        <v>16</v>
      </c>
      <c r="AL10" s="1089" t="s">
        <v>18</v>
      </c>
      <c r="AM10" s="1089" t="s">
        <v>16</v>
      </c>
      <c r="AN10" s="1089" t="s">
        <v>19</v>
      </c>
      <c r="AO10" s="1089" t="s">
        <v>16</v>
      </c>
      <c r="AP10" s="1089" t="s">
        <v>20</v>
      </c>
      <c r="AQ10" s="1077" t="s">
        <v>21</v>
      </c>
    </row>
    <row r="11" spans="1:64" ht="27.75" customHeight="1" x14ac:dyDescent="0.25">
      <c r="A11" s="1075"/>
      <c r="B11" s="1075"/>
      <c r="C11" s="1075"/>
      <c r="D11" s="1075"/>
      <c r="E11" s="832" t="s">
        <v>22</v>
      </c>
      <c r="F11" s="1060"/>
      <c r="G11" s="1060"/>
      <c r="H11" s="1061"/>
      <c r="I11" s="1062"/>
      <c r="J11" s="1060"/>
      <c r="K11" s="1060"/>
      <c r="L11" s="1063"/>
      <c r="M11" s="1060"/>
      <c r="N11" s="1060"/>
      <c r="O11" s="1060"/>
      <c r="P11" s="1060"/>
      <c r="Q11" s="832" t="s">
        <v>23</v>
      </c>
      <c r="R11" s="832" t="s">
        <v>24</v>
      </c>
      <c r="S11" s="4" t="s">
        <v>223</v>
      </c>
      <c r="T11" s="4" t="s">
        <v>228</v>
      </c>
      <c r="U11" s="4" t="s">
        <v>224</v>
      </c>
      <c r="V11" s="4" t="s">
        <v>229</v>
      </c>
      <c r="W11" s="4" t="s">
        <v>604</v>
      </c>
      <c r="X11" s="4" t="s">
        <v>605</v>
      </c>
      <c r="Y11" s="4" t="s">
        <v>606</v>
      </c>
      <c r="Z11" s="4" t="s">
        <v>607</v>
      </c>
      <c r="AA11" s="4" t="s">
        <v>240</v>
      </c>
      <c r="AB11" s="4" t="s">
        <v>233</v>
      </c>
      <c r="AC11" s="4" t="s">
        <v>243</v>
      </c>
      <c r="AD11" s="4" t="s">
        <v>305</v>
      </c>
      <c r="AE11" s="1092"/>
      <c r="AF11" s="1092"/>
      <c r="AG11" s="1092"/>
      <c r="AH11" s="1092"/>
      <c r="AI11" s="1090"/>
      <c r="AJ11" s="1090"/>
      <c r="AK11" s="1090"/>
      <c r="AL11" s="1090"/>
      <c r="AM11" s="1090"/>
      <c r="AN11" s="1090"/>
      <c r="AO11" s="1090"/>
      <c r="AP11" s="1090"/>
      <c r="AQ11" s="1078"/>
    </row>
    <row r="12" spans="1:64" ht="27.75" customHeight="1" thickBot="1" x14ac:dyDescent="0.3">
      <c r="A12" s="1076"/>
      <c r="B12" s="1076"/>
      <c r="C12" s="1076"/>
      <c r="D12" s="1076"/>
      <c r="E12" s="1079" t="s">
        <v>25</v>
      </c>
      <c r="F12" s="1080"/>
      <c r="G12" s="1060"/>
      <c r="H12" s="1060"/>
      <c r="I12" s="1060"/>
      <c r="J12" s="1060"/>
      <c r="K12" s="1060"/>
      <c r="L12" s="1060"/>
      <c r="M12" s="1060"/>
      <c r="N12" s="1060"/>
      <c r="O12" s="1060"/>
      <c r="P12" s="1060"/>
      <c r="Q12" s="1060"/>
      <c r="R12" s="1060"/>
      <c r="S12" s="4"/>
      <c r="T12" s="4"/>
      <c r="U12" s="4"/>
      <c r="V12" s="4"/>
      <c r="W12" s="4"/>
      <c r="X12" s="4"/>
      <c r="Y12" s="4"/>
      <c r="Z12" s="4"/>
      <c r="AA12" s="4"/>
      <c r="AB12" s="4"/>
      <c r="AC12" s="4"/>
      <c r="AD12" s="4"/>
      <c r="AE12" s="1093"/>
      <c r="AF12" s="1093"/>
      <c r="AG12" s="1093"/>
      <c r="AH12" s="1093"/>
      <c r="AI12" s="1081"/>
      <c r="AJ12" s="1082"/>
      <c r="AK12" s="1082"/>
      <c r="AL12" s="1082"/>
      <c r="AM12" s="1082"/>
      <c r="AN12" s="1082"/>
      <c r="AO12" s="1082"/>
      <c r="AP12" s="1082"/>
      <c r="AQ12" s="1083"/>
    </row>
    <row r="13" spans="1:64" ht="20.25" customHeight="1" thickBot="1" x14ac:dyDescent="0.3">
      <c r="A13" s="1084"/>
      <c r="B13" s="1084"/>
      <c r="C13" s="1084"/>
      <c r="D13" s="1085"/>
      <c r="E13" s="1086"/>
      <c r="F13" s="1087"/>
      <c r="G13" s="1087"/>
      <c r="H13" s="1087"/>
      <c r="I13" s="1087"/>
      <c r="J13" s="1087"/>
      <c r="K13" s="1087"/>
      <c r="L13" s="1087"/>
      <c r="M13" s="1087"/>
      <c r="N13" s="1087"/>
      <c r="O13" s="1087"/>
      <c r="P13" s="1087"/>
      <c r="Q13" s="1087"/>
      <c r="R13" s="1088"/>
      <c r="S13" s="304"/>
      <c r="T13" s="304"/>
      <c r="U13" s="304"/>
      <c r="V13" s="304"/>
      <c r="W13" s="304"/>
      <c r="X13" s="304"/>
      <c r="Y13" s="304"/>
      <c r="Z13" s="304"/>
      <c r="AA13" s="304"/>
      <c r="AB13" s="304"/>
      <c r="AC13" s="304"/>
      <c r="AD13" s="279"/>
      <c r="AE13" s="279"/>
      <c r="AF13" s="279"/>
      <c r="AG13" s="279"/>
      <c r="AH13" s="279"/>
      <c r="AI13" s="227" t="e">
        <f>AVERAGE(AI18,AI24,AI35)</f>
        <v>#DIV/0!</v>
      </c>
      <c r="AJ13" s="228"/>
      <c r="AK13" s="227" t="e">
        <f>AVERAGE(AK18,AK24,AK35)</f>
        <v>#DIV/0!</v>
      </c>
      <c r="AL13" s="228"/>
      <c r="AM13" s="227" t="e">
        <f>AVERAGE(AM18,AM24,AM35)</f>
        <v>#DIV/0!</v>
      </c>
      <c r="AN13" s="230"/>
      <c r="AO13" s="227" t="e">
        <f>AVERAGE(AO18,AO24,AO35)</f>
        <v>#DIV/0!</v>
      </c>
      <c r="AP13" s="323"/>
      <c r="AQ13" s="324" t="e">
        <f>SUM(AI13,AK13,AM13,AO13)</f>
        <v>#DIV/0!</v>
      </c>
      <c r="AR13" s="110"/>
    </row>
    <row r="14" spans="1:64" ht="70.5" customHeight="1" x14ac:dyDescent="0.25">
      <c r="A14" s="867" t="s">
        <v>97</v>
      </c>
      <c r="B14" s="870" t="s">
        <v>98</v>
      </c>
      <c r="C14" s="1102" t="s">
        <v>555</v>
      </c>
      <c r="D14" s="878" t="s">
        <v>100</v>
      </c>
      <c r="E14" s="1103">
        <v>0.05</v>
      </c>
      <c r="F14" s="1104" t="s">
        <v>593</v>
      </c>
      <c r="G14" s="876" t="s">
        <v>462</v>
      </c>
      <c r="H14" s="116" t="s">
        <v>40</v>
      </c>
      <c r="I14" s="117">
        <v>0.4</v>
      </c>
      <c r="J14" s="876" t="s">
        <v>417</v>
      </c>
      <c r="K14" s="1101" t="s">
        <v>418</v>
      </c>
      <c r="L14" s="876" t="s">
        <v>278</v>
      </c>
      <c r="M14" s="933" t="s">
        <v>283</v>
      </c>
      <c r="N14" s="876" t="s">
        <v>114</v>
      </c>
      <c r="O14" s="1113">
        <v>0</v>
      </c>
      <c r="P14" s="889">
        <v>0</v>
      </c>
      <c r="Q14" s="919" t="s">
        <v>44</v>
      </c>
      <c r="R14" s="1040" t="s">
        <v>45</v>
      </c>
      <c r="S14" s="488">
        <v>0.5</v>
      </c>
      <c r="T14" s="825"/>
      <c r="U14" s="488"/>
      <c r="V14" s="564"/>
      <c r="W14" s="488"/>
      <c r="X14" s="574"/>
      <c r="Y14" s="488"/>
      <c r="Z14" s="565">
        <v>0.5</v>
      </c>
      <c r="AA14" s="488"/>
      <c r="AB14" s="498"/>
      <c r="AC14" s="566"/>
      <c r="AD14" s="567"/>
      <c r="AE14" s="533"/>
      <c r="AF14" s="527"/>
      <c r="AG14" s="527"/>
      <c r="AH14" s="534"/>
      <c r="AI14" s="591"/>
      <c r="AJ14" s="582"/>
      <c r="AK14" s="842"/>
      <c r="AL14" s="166"/>
      <c r="AM14" s="842"/>
      <c r="AN14" s="582"/>
      <c r="AO14" s="291"/>
      <c r="AP14" s="295"/>
      <c r="AQ14" s="226"/>
      <c r="AR14" s="90"/>
      <c r="AS14" s="90"/>
      <c r="AT14" s="90"/>
      <c r="AU14" s="90"/>
      <c r="AV14" s="90"/>
      <c r="AW14" s="90"/>
      <c r="AX14" s="90"/>
      <c r="AY14" s="90"/>
      <c r="AZ14" s="90"/>
      <c r="BA14" s="90"/>
      <c r="BB14" s="90"/>
      <c r="BC14" s="90"/>
      <c r="BD14" s="90"/>
      <c r="BE14" s="90"/>
      <c r="BF14" s="90"/>
      <c r="BG14" s="90"/>
      <c r="BH14" s="90"/>
      <c r="BI14" s="90"/>
      <c r="BJ14" s="90"/>
      <c r="BK14" s="90"/>
      <c r="BL14" s="90"/>
    </row>
    <row r="15" spans="1:64" ht="90.75" customHeight="1" x14ac:dyDescent="0.25">
      <c r="A15" s="868"/>
      <c r="B15" s="871"/>
      <c r="C15" s="984"/>
      <c r="D15" s="879"/>
      <c r="E15" s="1049"/>
      <c r="F15" s="990"/>
      <c r="G15" s="877"/>
      <c r="H15" s="118" t="s">
        <v>61</v>
      </c>
      <c r="I15" s="840">
        <v>0.2</v>
      </c>
      <c r="J15" s="877"/>
      <c r="K15" s="968"/>
      <c r="L15" s="877"/>
      <c r="M15" s="908"/>
      <c r="N15" s="877"/>
      <c r="O15" s="1114"/>
      <c r="P15" s="890"/>
      <c r="Q15" s="920"/>
      <c r="R15" s="970"/>
      <c r="S15" s="490">
        <v>0.5</v>
      </c>
      <c r="T15" s="820"/>
      <c r="U15" s="490"/>
      <c r="V15" s="854"/>
      <c r="W15" s="488"/>
      <c r="X15" s="822"/>
      <c r="Y15" s="488"/>
      <c r="Z15" s="565">
        <v>0.5</v>
      </c>
      <c r="AA15" s="490"/>
      <c r="AB15" s="120"/>
      <c r="AC15" s="573"/>
      <c r="AD15" s="544"/>
      <c r="AE15" s="531"/>
      <c r="AF15" s="528"/>
      <c r="AG15" s="528"/>
      <c r="AH15" s="532"/>
      <c r="AI15" s="591"/>
      <c r="AJ15" s="582"/>
      <c r="AK15" s="842"/>
      <c r="AL15" s="166"/>
      <c r="AM15" s="842"/>
      <c r="AN15" s="582"/>
      <c r="AO15" s="291"/>
      <c r="AP15" s="295"/>
      <c r="AQ15" s="226"/>
      <c r="AR15" s="90"/>
      <c r="AS15" s="90"/>
      <c r="AT15" s="90"/>
      <c r="AU15" s="90"/>
      <c r="AV15" s="90"/>
      <c r="AW15" s="90"/>
      <c r="AX15" s="90"/>
      <c r="AY15" s="90"/>
      <c r="AZ15" s="90"/>
      <c r="BA15" s="90"/>
      <c r="BB15" s="90"/>
      <c r="BC15" s="90"/>
      <c r="BD15" s="90"/>
      <c r="BE15" s="90"/>
      <c r="BF15" s="90"/>
      <c r="BG15" s="90"/>
      <c r="BH15" s="90"/>
      <c r="BI15" s="90"/>
      <c r="BJ15" s="90"/>
      <c r="BK15" s="90"/>
      <c r="BL15" s="90"/>
    </row>
    <row r="16" spans="1:64" ht="109.5" customHeight="1" x14ac:dyDescent="0.25">
      <c r="A16" s="868"/>
      <c r="B16" s="871"/>
      <c r="C16" s="984"/>
      <c r="D16" s="879"/>
      <c r="E16" s="1049"/>
      <c r="F16" s="990"/>
      <c r="G16" s="877"/>
      <c r="H16" s="118" t="s">
        <v>588</v>
      </c>
      <c r="I16" s="840">
        <v>0.2</v>
      </c>
      <c r="J16" s="877"/>
      <c r="K16" s="968"/>
      <c r="L16" s="877"/>
      <c r="M16" s="908"/>
      <c r="N16" s="877"/>
      <c r="O16" s="1114"/>
      <c r="P16" s="890"/>
      <c r="Q16" s="920"/>
      <c r="R16" s="970"/>
      <c r="S16" s="490"/>
      <c r="T16" s="820"/>
      <c r="U16" s="490"/>
      <c r="V16" s="568">
        <v>0.34</v>
      </c>
      <c r="W16" s="561"/>
      <c r="X16" s="569"/>
      <c r="Y16" s="561"/>
      <c r="Z16" s="569">
        <v>0.33</v>
      </c>
      <c r="AA16" s="562"/>
      <c r="AB16" s="563"/>
      <c r="AC16" s="570"/>
      <c r="AD16" s="571">
        <v>0.33</v>
      </c>
      <c r="AE16" s="531"/>
      <c r="AF16" s="528"/>
      <c r="AG16" s="528"/>
      <c r="AH16" s="532"/>
      <c r="AI16" s="591"/>
      <c r="AJ16" s="582"/>
      <c r="AK16" s="842"/>
      <c r="AL16" s="582"/>
      <c r="AM16" s="842"/>
      <c r="AN16" s="582"/>
      <c r="AO16" s="291"/>
      <c r="AP16" s="295"/>
      <c r="AQ16" s="226"/>
      <c r="AR16" s="90"/>
      <c r="AS16" s="90"/>
      <c r="AT16" s="90"/>
      <c r="AU16" s="90"/>
      <c r="AV16" s="90"/>
      <c r="AW16" s="90"/>
      <c r="AX16" s="90"/>
      <c r="AY16" s="90"/>
      <c r="AZ16" s="90"/>
      <c r="BA16" s="90"/>
      <c r="BB16" s="90"/>
      <c r="BC16" s="90"/>
      <c r="BD16" s="90"/>
      <c r="BE16" s="90"/>
      <c r="BF16" s="90"/>
      <c r="BG16" s="90"/>
      <c r="BH16" s="90"/>
      <c r="BI16" s="90"/>
      <c r="BJ16" s="90"/>
      <c r="BK16" s="90"/>
      <c r="BL16" s="90"/>
    </row>
    <row r="17" spans="1:64" ht="97.5" customHeight="1" thickBot="1" x14ac:dyDescent="0.3">
      <c r="A17" s="868"/>
      <c r="B17" s="871"/>
      <c r="C17" s="984"/>
      <c r="D17" s="879"/>
      <c r="E17" s="1049"/>
      <c r="F17" s="990"/>
      <c r="G17" s="877"/>
      <c r="H17" s="118" t="s">
        <v>428</v>
      </c>
      <c r="I17" s="840">
        <v>0.2</v>
      </c>
      <c r="J17" s="877"/>
      <c r="K17" s="968"/>
      <c r="L17" s="877"/>
      <c r="M17" s="908"/>
      <c r="N17" s="877"/>
      <c r="O17" s="1114"/>
      <c r="P17" s="890"/>
      <c r="Q17" s="920"/>
      <c r="R17" s="970"/>
      <c r="S17" s="536"/>
      <c r="T17" s="826"/>
      <c r="U17" s="536"/>
      <c r="V17" s="568">
        <v>0.34</v>
      </c>
      <c r="W17" s="561"/>
      <c r="X17" s="569"/>
      <c r="Y17" s="561"/>
      <c r="Z17" s="569">
        <v>0.33</v>
      </c>
      <c r="AA17" s="562"/>
      <c r="AB17" s="563"/>
      <c r="AC17" s="570"/>
      <c r="AD17" s="571">
        <v>0.33</v>
      </c>
      <c r="AE17" s="537"/>
      <c r="AF17" s="538"/>
      <c r="AG17" s="538"/>
      <c r="AH17" s="539"/>
      <c r="AI17" s="592"/>
      <c r="AJ17" s="582"/>
      <c r="AK17" s="281"/>
      <c r="AL17" s="582"/>
      <c r="AM17" s="281"/>
      <c r="AN17" s="582"/>
      <c r="AO17" s="280"/>
      <c r="AP17" s="292"/>
      <c r="AQ17" s="226"/>
      <c r="AR17" s="90"/>
      <c r="AS17" s="90"/>
      <c r="AT17" s="90"/>
      <c r="AU17" s="90"/>
      <c r="AV17" s="90"/>
      <c r="AW17" s="90"/>
      <c r="AX17" s="90"/>
      <c r="AY17" s="90"/>
      <c r="AZ17" s="90"/>
      <c r="BA17" s="90"/>
      <c r="BB17" s="90"/>
      <c r="BC17" s="90"/>
      <c r="BD17" s="90"/>
      <c r="BE17" s="90"/>
      <c r="BF17" s="90"/>
      <c r="BG17" s="90"/>
      <c r="BH17" s="90"/>
      <c r="BI17" s="90"/>
      <c r="BJ17" s="90"/>
      <c r="BK17" s="90"/>
      <c r="BL17" s="90"/>
    </row>
    <row r="18" spans="1:64" s="253" customFormat="1" ht="23.25" customHeight="1" thickBot="1" x14ac:dyDescent="0.35">
      <c r="A18" s="899"/>
      <c r="B18" s="901"/>
      <c r="C18" s="985"/>
      <c r="D18" s="903"/>
      <c r="E18" s="1050"/>
      <c r="F18" s="991"/>
      <c r="G18" s="966"/>
      <c r="H18" s="254"/>
      <c r="I18" s="213">
        <f>SUM(I14:I17)</f>
        <v>1</v>
      </c>
      <c r="J18" s="967"/>
      <c r="K18" s="916"/>
      <c r="L18" s="913"/>
      <c r="M18" s="925"/>
      <c r="N18" s="913"/>
      <c r="O18" s="1115"/>
      <c r="P18" s="994"/>
      <c r="Q18" s="864"/>
      <c r="R18" s="971"/>
      <c r="S18" s="1096" t="s">
        <v>609</v>
      </c>
      <c r="T18" s="1096"/>
      <c r="U18" s="1096"/>
      <c r="V18" s="1096"/>
      <c r="W18" s="1096"/>
      <c r="X18" s="1096"/>
      <c r="Y18" s="1096"/>
      <c r="Z18" s="1096"/>
      <c r="AA18" s="1096"/>
      <c r="AB18" s="1096"/>
      <c r="AC18" s="1096"/>
      <c r="AD18" s="1096"/>
      <c r="AE18" s="522"/>
      <c r="AF18" s="522"/>
      <c r="AG18" s="522"/>
      <c r="AH18" s="522"/>
      <c r="AI18" s="233" t="e">
        <f>AVERAGE(AI14:AI17)</f>
        <v>#DIV/0!</v>
      </c>
      <c r="AJ18" s="243"/>
      <c r="AK18" s="244" t="e">
        <f>AVERAGE(AK14:AK17)</f>
        <v>#DIV/0!</v>
      </c>
      <c r="AL18" s="243"/>
      <c r="AM18" s="244" t="e">
        <f>AVERAGE(AM14:AM17)</f>
        <v>#DIV/0!</v>
      </c>
      <c r="AN18" s="245"/>
      <c r="AO18" s="244" t="e">
        <f>AVERAGE(AO14:AO17)</f>
        <v>#DIV/0!</v>
      </c>
      <c r="AP18" s="294"/>
      <c r="AQ18" s="303" t="e">
        <f>AVERAGE(AQ14:AQ17)</f>
        <v>#DIV/0!</v>
      </c>
      <c r="AR18" s="252"/>
      <c r="AS18" s="252"/>
      <c r="AT18" s="252"/>
      <c r="AU18" s="252"/>
      <c r="AV18" s="252"/>
      <c r="AW18" s="252"/>
      <c r="AX18" s="252"/>
      <c r="AY18" s="252"/>
      <c r="AZ18" s="252"/>
      <c r="BA18" s="252"/>
      <c r="BB18" s="252"/>
      <c r="BC18" s="252"/>
      <c r="BD18" s="252"/>
      <c r="BE18" s="252"/>
      <c r="BF18" s="252"/>
      <c r="BG18" s="252"/>
      <c r="BH18" s="252"/>
      <c r="BI18" s="252"/>
      <c r="BJ18" s="252"/>
      <c r="BK18" s="252"/>
      <c r="BL18" s="252"/>
    </row>
    <row r="19" spans="1:64" s="147" customFormat="1" ht="75.75" customHeight="1" x14ac:dyDescent="0.25">
      <c r="A19" s="867" t="s">
        <v>97</v>
      </c>
      <c r="B19" s="870" t="s">
        <v>98</v>
      </c>
      <c r="C19" s="870" t="s">
        <v>107</v>
      </c>
      <c r="D19" s="878" t="s">
        <v>108</v>
      </c>
      <c r="E19" s="1097">
        <v>0.05</v>
      </c>
      <c r="F19" s="1024" t="s">
        <v>469</v>
      </c>
      <c r="G19" s="1053" t="s">
        <v>464</v>
      </c>
      <c r="H19" s="1105" t="s">
        <v>658</v>
      </c>
      <c r="I19" s="1107">
        <v>0.4</v>
      </c>
      <c r="J19" s="933" t="s">
        <v>111</v>
      </c>
      <c r="K19" s="1109" t="s">
        <v>659</v>
      </c>
      <c r="L19" s="1120" t="s">
        <v>420</v>
      </c>
      <c r="M19" s="876" t="s">
        <v>283</v>
      </c>
      <c r="N19" s="876" t="s">
        <v>277</v>
      </c>
      <c r="O19" s="1113">
        <v>0</v>
      </c>
      <c r="P19" s="1017">
        <v>0</v>
      </c>
      <c r="Q19" s="919" t="s">
        <v>223</v>
      </c>
      <c r="R19" s="1131" t="s">
        <v>305</v>
      </c>
      <c r="S19" s="1127"/>
      <c r="T19" s="1116"/>
      <c r="U19" s="1118">
        <v>0.25</v>
      </c>
      <c r="V19" s="1116"/>
      <c r="W19" s="1118"/>
      <c r="X19" s="1116">
        <v>0.25</v>
      </c>
      <c r="Y19" s="1118"/>
      <c r="Z19" s="1116"/>
      <c r="AA19" s="1118">
        <v>0.25</v>
      </c>
      <c r="AB19" s="1116"/>
      <c r="AC19" s="1118"/>
      <c r="AD19" s="1116">
        <v>0.25</v>
      </c>
      <c r="AE19" s="508"/>
      <c r="AF19" s="508"/>
      <c r="AG19" s="508"/>
      <c r="AH19" s="508"/>
      <c r="AI19" s="618"/>
      <c r="AJ19" s="582"/>
      <c r="AK19" s="842"/>
      <c r="AL19" s="582"/>
      <c r="AM19" s="842"/>
      <c r="AN19" s="582"/>
      <c r="AO19" s="291"/>
      <c r="AP19" s="295"/>
      <c r="AQ19" s="226"/>
      <c r="AR19" s="146"/>
    </row>
    <row r="20" spans="1:64" s="147" customFormat="1" ht="163.5" customHeight="1" thickBot="1" x14ac:dyDescent="0.3">
      <c r="A20" s="868"/>
      <c r="B20" s="871"/>
      <c r="C20" s="871"/>
      <c r="D20" s="879"/>
      <c r="E20" s="1098"/>
      <c r="F20" s="914"/>
      <c r="G20" s="904"/>
      <c r="H20" s="1106"/>
      <c r="I20" s="1108"/>
      <c r="J20" s="907"/>
      <c r="K20" s="1110"/>
      <c r="L20" s="1106"/>
      <c r="M20" s="915"/>
      <c r="N20" s="915"/>
      <c r="O20" s="1124"/>
      <c r="P20" s="937"/>
      <c r="Q20" s="866"/>
      <c r="R20" s="1132"/>
      <c r="S20" s="1128"/>
      <c r="T20" s="1117"/>
      <c r="U20" s="1119"/>
      <c r="V20" s="1117"/>
      <c r="W20" s="1119"/>
      <c r="X20" s="1117"/>
      <c r="Y20" s="1119"/>
      <c r="Z20" s="1117"/>
      <c r="AA20" s="1119"/>
      <c r="AB20" s="1117"/>
      <c r="AC20" s="1119"/>
      <c r="AD20" s="1117"/>
      <c r="AE20" s="508"/>
      <c r="AF20" s="508"/>
      <c r="AG20" s="508"/>
      <c r="AH20" s="508"/>
      <c r="AI20" s="618"/>
      <c r="AJ20" s="130"/>
      <c r="AK20" s="842"/>
      <c r="AL20" s="130"/>
      <c r="AM20" s="842"/>
      <c r="AN20" s="130"/>
      <c r="AO20" s="291"/>
      <c r="AP20" s="295"/>
      <c r="AQ20" s="226"/>
      <c r="AR20" s="146"/>
    </row>
    <row r="21" spans="1:64" s="147" customFormat="1" ht="90" customHeight="1" x14ac:dyDescent="0.25">
      <c r="A21" s="868"/>
      <c r="B21" s="871"/>
      <c r="C21" s="871"/>
      <c r="D21" s="879"/>
      <c r="E21" s="1098"/>
      <c r="F21" s="914"/>
      <c r="G21" s="904"/>
      <c r="H21" s="924" t="s">
        <v>660</v>
      </c>
      <c r="I21" s="1107">
        <v>0.3</v>
      </c>
      <c r="J21" s="907"/>
      <c r="K21" s="1110"/>
      <c r="L21" s="1106"/>
      <c r="M21" s="915"/>
      <c r="N21" s="915"/>
      <c r="O21" s="1124"/>
      <c r="P21" s="937"/>
      <c r="Q21" s="866"/>
      <c r="R21" s="1132"/>
      <c r="S21" s="1127"/>
      <c r="T21" s="1116"/>
      <c r="U21" s="1118"/>
      <c r="V21" s="1116">
        <v>0.33329999999999999</v>
      </c>
      <c r="W21" s="1118"/>
      <c r="X21" s="1129"/>
      <c r="Y21" s="1118"/>
      <c r="Z21" s="1116">
        <v>0.33</v>
      </c>
      <c r="AA21" s="1118"/>
      <c r="AB21" s="1116"/>
      <c r="AC21" s="1118"/>
      <c r="AD21" s="1116">
        <v>0.33</v>
      </c>
      <c r="AE21" s="508"/>
      <c r="AF21" s="508"/>
      <c r="AG21" s="508"/>
      <c r="AH21" s="508"/>
      <c r="AI21" s="618"/>
      <c r="AJ21" s="130"/>
      <c r="AK21" s="842"/>
      <c r="AL21" s="582"/>
      <c r="AM21" s="842"/>
      <c r="AN21" s="582"/>
      <c r="AO21" s="291"/>
      <c r="AP21" s="295"/>
      <c r="AQ21" s="226"/>
      <c r="AR21" s="146"/>
    </row>
    <row r="22" spans="1:64" s="147" customFormat="1" ht="83.25" customHeight="1" thickBot="1" x14ac:dyDescent="0.3">
      <c r="A22" s="868"/>
      <c r="B22" s="871"/>
      <c r="C22" s="871"/>
      <c r="D22" s="879"/>
      <c r="E22" s="1099"/>
      <c r="F22" s="914"/>
      <c r="G22" s="905"/>
      <c r="H22" s="922"/>
      <c r="I22" s="1108"/>
      <c r="J22" s="908"/>
      <c r="K22" s="1111"/>
      <c r="L22" s="1121"/>
      <c r="M22" s="877"/>
      <c r="N22" s="877"/>
      <c r="O22" s="1114"/>
      <c r="P22" s="992"/>
      <c r="Q22" s="920"/>
      <c r="R22" s="1133"/>
      <c r="S22" s="1128"/>
      <c r="T22" s="1117"/>
      <c r="U22" s="1119"/>
      <c r="V22" s="1117"/>
      <c r="W22" s="1119"/>
      <c r="X22" s="1130"/>
      <c r="Y22" s="1119"/>
      <c r="Z22" s="1117"/>
      <c r="AA22" s="1119"/>
      <c r="AB22" s="1117"/>
      <c r="AC22" s="1119"/>
      <c r="AD22" s="1117"/>
      <c r="AE22" s="508"/>
      <c r="AF22" s="508"/>
      <c r="AG22" s="508"/>
      <c r="AH22" s="508"/>
      <c r="AI22" s="618"/>
      <c r="AJ22" s="162"/>
      <c r="AK22" s="281"/>
      <c r="AL22" s="122"/>
      <c r="AM22" s="281"/>
      <c r="AN22" s="122"/>
      <c r="AO22" s="280"/>
      <c r="AP22" s="292"/>
      <c r="AQ22" s="226"/>
      <c r="AR22" s="146"/>
    </row>
    <row r="23" spans="1:64" s="147" customFormat="1" ht="95.25" customHeight="1" thickBot="1" x14ac:dyDescent="0.3">
      <c r="A23" s="868"/>
      <c r="B23" s="871"/>
      <c r="C23" s="871"/>
      <c r="D23" s="879"/>
      <c r="E23" s="1099"/>
      <c r="F23" s="914"/>
      <c r="G23" s="905"/>
      <c r="H23" s="46" t="s">
        <v>471</v>
      </c>
      <c r="I23" s="117">
        <v>0.3</v>
      </c>
      <c r="J23" s="908"/>
      <c r="K23" s="1111"/>
      <c r="L23" s="1121"/>
      <c r="M23" s="877"/>
      <c r="N23" s="877"/>
      <c r="O23" s="1114"/>
      <c r="P23" s="992"/>
      <c r="Q23" s="920"/>
      <c r="R23" s="1133"/>
      <c r="S23" s="561"/>
      <c r="T23" s="698"/>
      <c r="U23" s="561"/>
      <c r="V23" s="698">
        <v>0.33329999999999999</v>
      </c>
      <c r="W23" s="561"/>
      <c r="X23" s="698"/>
      <c r="Y23" s="561"/>
      <c r="Z23" s="698">
        <v>0.33329999999999999</v>
      </c>
      <c r="AA23" s="561"/>
      <c r="AB23" s="698"/>
      <c r="AC23" s="561"/>
      <c r="AD23" s="701">
        <v>0.33329999999999999</v>
      </c>
      <c r="AE23" s="508"/>
      <c r="AF23" s="508"/>
      <c r="AG23" s="508"/>
      <c r="AH23" s="508"/>
      <c r="AI23" s="618"/>
      <c r="AJ23" s="129"/>
      <c r="AK23" s="841"/>
      <c r="AL23" s="129"/>
      <c r="AM23" s="841"/>
      <c r="AN23" s="129"/>
      <c r="AO23" s="288"/>
      <c r="AP23" s="293"/>
      <c r="AQ23" s="226"/>
      <c r="AR23" s="146"/>
    </row>
    <row r="24" spans="1:64" s="147" customFormat="1" ht="21" customHeight="1" thickBot="1" x14ac:dyDescent="0.3">
      <c r="A24" s="899"/>
      <c r="B24" s="901"/>
      <c r="C24" s="901"/>
      <c r="D24" s="903"/>
      <c r="E24" s="1100"/>
      <c r="F24" s="885"/>
      <c r="G24" s="1054"/>
      <c r="H24" s="285"/>
      <c r="I24" s="212">
        <f>SUM(I19:I23)</f>
        <v>1</v>
      </c>
      <c r="J24" s="1055"/>
      <c r="K24" s="1112"/>
      <c r="L24" s="1122"/>
      <c r="M24" s="1123"/>
      <c r="N24" s="1123"/>
      <c r="O24" s="1125"/>
      <c r="P24" s="1126"/>
      <c r="Q24" s="921"/>
      <c r="R24" s="1041"/>
      <c r="S24" s="995"/>
      <c r="T24" s="996"/>
      <c r="U24" s="996"/>
      <c r="V24" s="996"/>
      <c r="W24" s="996"/>
      <c r="X24" s="996"/>
      <c r="Y24" s="996"/>
      <c r="Z24" s="996"/>
      <c r="AA24" s="996"/>
      <c r="AB24" s="996"/>
      <c r="AC24" s="996"/>
      <c r="AD24" s="996"/>
      <c r="AE24" s="549"/>
      <c r="AF24" s="549"/>
      <c r="AG24" s="549"/>
      <c r="AH24" s="549"/>
      <c r="AI24" s="233" t="e">
        <f>AVERAGE(AI19:AI23)</f>
        <v>#DIV/0!</v>
      </c>
      <c r="AJ24" s="243"/>
      <c r="AK24" s="244" t="e">
        <f>AVERAGE(AK19:AK23)</f>
        <v>#DIV/0!</v>
      </c>
      <c r="AL24" s="243"/>
      <c r="AM24" s="244" t="e">
        <f>AVERAGE(AM19:AM23)</f>
        <v>#DIV/0!</v>
      </c>
      <c r="AN24" s="245"/>
      <c r="AO24" s="244" t="e">
        <f>AVERAGE(AO19:AO23)</f>
        <v>#DIV/0!</v>
      </c>
      <c r="AP24" s="294"/>
      <c r="AQ24" s="303" t="e">
        <f>AVERAGE(AQ19:AQ23)</f>
        <v>#DIV/0!</v>
      </c>
      <c r="AR24" s="146"/>
    </row>
    <row r="25" spans="1:64" s="147" customFormat="1" ht="95.25" customHeight="1" x14ac:dyDescent="0.25">
      <c r="A25" s="901" t="s">
        <v>158</v>
      </c>
      <c r="B25" s="901" t="s">
        <v>429</v>
      </c>
      <c r="C25" s="901" t="s">
        <v>430</v>
      </c>
      <c r="D25" s="903" t="s">
        <v>560</v>
      </c>
      <c r="E25" s="1142">
        <v>0.9</v>
      </c>
      <c r="F25" s="1025" t="s">
        <v>62</v>
      </c>
      <c r="G25" s="1025" t="s">
        <v>50</v>
      </c>
      <c r="H25" s="283" t="s">
        <v>661</v>
      </c>
      <c r="I25" s="117">
        <v>0.2</v>
      </c>
      <c r="J25" s="933" t="s">
        <v>65</v>
      </c>
      <c r="K25" s="929" t="s">
        <v>51</v>
      </c>
      <c r="L25" s="829" t="s">
        <v>53</v>
      </c>
      <c r="M25" s="1135" t="s">
        <v>283</v>
      </c>
      <c r="N25" s="933" t="s">
        <v>69</v>
      </c>
      <c r="O25" s="1113">
        <v>0</v>
      </c>
      <c r="P25" s="1017">
        <v>0</v>
      </c>
      <c r="Q25" s="919" t="s">
        <v>44</v>
      </c>
      <c r="R25" s="1131" t="s">
        <v>45</v>
      </c>
      <c r="S25" s="525"/>
      <c r="T25" s="526"/>
      <c r="U25" s="525"/>
      <c r="V25" s="526">
        <v>0.33329999999999999</v>
      </c>
      <c r="W25" s="525"/>
      <c r="X25" s="526"/>
      <c r="Y25" s="525"/>
      <c r="Z25" s="526">
        <v>0.33329999999999999</v>
      </c>
      <c r="AA25" s="525"/>
      <c r="AB25" s="526"/>
      <c r="AC25" s="525"/>
      <c r="AD25" s="529">
        <v>0.33329999999999999</v>
      </c>
      <c r="AE25" s="508"/>
      <c r="AF25" s="508"/>
      <c r="AG25" s="508"/>
      <c r="AH25" s="508"/>
      <c r="AI25" s="591"/>
      <c r="AJ25" s="619"/>
      <c r="AK25" s="842"/>
      <c r="AL25" s="619"/>
      <c r="AM25" s="291"/>
      <c r="AN25" s="619"/>
      <c r="AO25" s="291"/>
      <c r="AP25" s="295"/>
      <c r="AQ25" s="226"/>
      <c r="AR25" s="146"/>
    </row>
    <row r="26" spans="1:64" s="147" customFormat="1" ht="112.5" customHeight="1" x14ac:dyDescent="0.25">
      <c r="A26" s="1140"/>
      <c r="B26" s="1140"/>
      <c r="C26" s="1140"/>
      <c r="D26" s="1141"/>
      <c r="E26" s="1143"/>
      <c r="F26" s="877"/>
      <c r="G26" s="877"/>
      <c r="H26" s="45" t="s">
        <v>472</v>
      </c>
      <c r="I26" s="840">
        <v>0.1</v>
      </c>
      <c r="J26" s="908"/>
      <c r="K26" s="911"/>
      <c r="L26" s="828" t="s">
        <v>54</v>
      </c>
      <c r="M26" s="1136"/>
      <c r="N26" s="908"/>
      <c r="O26" s="1114"/>
      <c r="P26" s="992"/>
      <c r="Q26" s="920"/>
      <c r="R26" s="1133"/>
      <c r="S26" s="525"/>
      <c r="T26" s="526"/>
      <c r="U26" s="525">
        <v>0.25</v>
      </c>
      <c r="V26" s="526"/>
      <c r="W26" s="525"/>
      <c r="X26" s="526">
        <v>0.25</v>
      </c>
      <c r="Y26" s="525"/>
      <c r="Z26" s="526"/>
      <c r="AA26" s="525">
        <v>0.25</v>
      </c>
      <c r="AB26" s="526"/>
      <c r="AC26" s="525"/>
      <c r="AD26" s="529">
        <v>0.25</v>
      </c>
      <c r="AE26" s="508"/>
      <c r="AF26" s="508"/>
      <c r="AG26" s="508"/>
      <c r="AH26" s="508"/>
      <c r="AI26" s="592"/>
      <c r="AJ26" s="718"/>
      <c r="AK26" s="281"/>
      <c r="AL26" s="718"/>
      <c r="AM26" s="281"/>
      <c r="AN26" s="718"/>
      <c r="AO26" s="280"/>
      <c r="AP26" s="296"/>
      <c r="AQ26" s="226"/>
      <c r="AR26" s="146"/>
    </row>
    <row r="27" spans="1:64" s="147" customFormat="1" ht="66.75" customHeight="1" x14ac:dyDescent="0.25">
      <c r="A27" s="1140"/>
      <c r="B27" s="1140"/>
      <c r="C27" s="1140"/>
      <c r="D27" s="1141"/>
      <c r="E27" s="1143"/>
      <c r="F27" s="877"/>
      <c r="G27" s="877"/>
      <c r="H27" s="45" t="s">
        <v>64</v>
      </c>
      <c r="I27" s="840">
        <v>0.1</v>
      </c>
      <c r="J27" s="908"/>
      <c r="K27" s="911"/>
      <c r="L27" s="828" t="s">
        <v>52</v>
      </c>
      <c r="M27" s="1136"/>
      <c r="N27" s="908"/>
      <c r="O27" s="1114"/>
      <c r="P27" s="992"/>
      <c r="Q27" s="920"/>
      <c r="R27" s="1133"/>
      <c r="S27" s="561"/>
      <c r="T27" s="698"/>
      <c r="U27" s="561"/>
      <c r="V27" s="698">
        <v>0.33300000000000002</v>
      </c>
      <c r="W27" s="561"/>
      <c r="X27" s="698"/>
      <c r="Y27" s="561"/>
      <c r="Z27" s="698">
        <v>0.33300000000000002</v>
      </c>
      <c r="AA27" s="561"/>
      <c r="AB27" s="698"/>
      <c r="AC27" s="561"/>
      <c r="AD27" s="701">
        <v>0.33300000000000002</v>
      </c>
      <c r="AE27" s="508"/>
      <c r="AF27" s="508"/>
      <c r="AG27" s="508"/>
      <c r="AH27" s="508"/>
      <c r="AI27" s="592"/>
      <c r="AJ27" s="620"/>
      <c r="AK27" s="282"/>
      <c r="AL27" s="620"/>
      <c r="AM27" s="281"/>
      <c r="AN27" s="620"/>
      <c r="AO27" s="280"/>
      <c r="AP27" s="297"/>
      <c r="AQ27" s="226"/>
      <c r="AR27" s="146"/>
    </row>
    <row r="28" spans="1:64" s="147" customFormat="1" ht="66.75" customHeight="1" x14ac:dyDescent="0.25">
      <c r="A28" s="1140"/>
      <c r="B28" s="1140"/>
      <c r="C28" s="1140"/>
      <c r="D28" s="1141"/>
      <c r="E28" s="1143"/>
      <c r="F28" s="877"/>
      <c r="G28" s="877"/>
      <c r="H28" s="49" t="s">
        <v>47</v>
      </c>
      <c r="I28" s="840">
        <v>0.1</v>
      </c>
      <c r="J28" s="908"/>
      <c r="K28" s="911"/>
      <c r="L28" s="828" t="s">
        <v>55</v>
      </c>
      <c r="M28" s="1136"/>
      <c r="N28" s="908"/>
      <c r="O28" s="1114"/>
      <c r="P28" s="992"/>
      <c r="Q28" s="920"/>
      <c r="R28" s="1133"/>
      <c r="S28" s="561"/>
      <c r="T28" s="698"/>
      <c r="U28" s="561"/>
      <c r="V28" s="698">
        <v>0.33300000000000002</v>
      </c>
      <c r="W28" s="561"/>
      <c r="X28" s="698"/>
      <c r="Y28" s="561"/>
      <c r="Z28" s="698">
        <v>0.33300000000000002</v>
      </c>
      <c r="AA28" s="561"/>
      <c r="AB28" s="698"/>
      <c r="AC28" s="561"/>
      <c r="AD28" s="701">
        <v>0.33300000000000002</v>
      </c>
      <c r="AE28" s="508"/>
      <c r="AF28" s="508"/>
      <c r="AG28" s="508"/>
      <c r="AH28" s="508"/>
      <c r="AI28" s="592"/>
      <c r="AJ28" s="51"/>
      <c r="AK28" s="280"/>
      <c r="AL28" s="51"/>
      <c r="AM28" s="280"/>
      <c r="AN28" s="51"/>
      <c r="AO28" s="280"/>
      <c r="AP28" s="298"/>
      <c r="AQ28" s="226"/>
      <c r="AR28" s="146"/>
    </row>
    <row r="29" spans="1:64" s="147" customFormat="1" ht="87" customHeight="1" x14ac:dyDescent="0.25">
      <c r="A29" s="1140"/>
      <c r="B29" s="1140"/>
      <c r="C29" s="1140"/>
      <c r="D29" s="1141"/>
      <c r="E29" s="1143"/>
      <c r="F29" s="877"/>
      <c r="G29" s="877"/>
      <c r="H29" s="49" t="s">
        <v>473</v>
      </c>
      <c r="I29" s="840">
        <v>0.05</v>
      </c>
      <c r="J29" s="908"/>
      <c r="K29" s="911"/>
      <c r="L29" s="828" t="s">
        <v>56</v>
      </c>
      <c r="M29" s="1136"/>
      <c r="N29" s="908"/>
      <c r="O29" s="1114"/>
      <c r="P29" s="992"/>
      <c r="Q29" s="920"/>
      <c r="R29" s="1133"/>
      <c r="S29" s="525"/>
      <c r="T29" s="526"/>
      <c r="U29" s="525"/>
      <c r="V29" s="526">
        <v>0.33300000000000002</v>
      </c>
      <c r="W29" s="525"/>
      <c r="X29" s="526"/>
      <c r="Y29" s="525"/>
      <c r="Z29" s="526">
        <v>0.33300000000000002</v>
      </c>
      <c r="AA29" s="525"/>
      <c r="AB29" s="526"/>
      <c r="AC29" s="525"/>
      <c r="AD29" s="529">
        <v>0.33300000000000002</v>
      </c>
      <c r="AE29" s="508"/>
      <c r="AF29" s="508"/>
      <c r="AG29" s="508"/>
      <c r="AH29" s="508"/>
      <c r="AI29" s="592"/>
      <c r="AJ29" s="128"/>
      <c r="AK29" s="280"/>
      <c r="AL29" s="128"/>
      <c r="AM29" s="280"/>
      <c r="AN29" s="128"/>
      <c r="AO29" s="280"/>
      <c r="AP29" s="299"/>
      <c r="AQ29" s="226"/>
      <c r="AR29" s="146"/>
    </row>
    <row r="30" spans="1:64" s="147" customFormat="1" ht="81.75" customHeight="1" x14ac:dyDescent="0.25">
      <c r="A30" s="1140"/>
      <c r="B30" s="1140"/>
      <c r="C30" s="1140"/>
      <c r="D30" s="1141"/>
      <c r="E30" s="1143"/>
      <c r="F30" s="877"/>
      <c r="G30" s="877"/>
      <c r="H30" s="49" t="s">
        <v>63</v>
      </c>
      <c r="I30" s="840">
        <v>0.05</v>
      </c>
      <c r="J30" s="908"/>
      <c r="K30" s="911"/>
      <c r="L30" s="828" t="s">
        <v>57</v>
      </c>
      <c r="M30" s="1136"/>
      <c r="N30" s="908"/>
      <c r="O30" s="1114"/>
      <c r="P30" s="992"/>
      <c r="Q30" s="920"/>
      <c r="R30" s="1133"/>
      <c r="S30" s="525"/>
      <c r="T30" s="526"/>
      <c r="U30" s="525"/>
      <c r="V30" s="526">
        <v>0.33300000000000002</v>
      </c>
      <c r="W30" s="525"/>
      <c r="X30" s="526"/>
      <c r="Y30" s="525"/>
      <c r="Z30" s="526">
        <v>0.33300000000000002</v>
      </c>
      <c r="AA30" s="525"/>
      <c r="AB30" s="526"/>
      <c r="AC30" s="525"/>
      <c r="AD30" s="529">
        <v>0.33300000000000002</v>
      </c>
      <c r="AE30" s="508"/>
      <c r="AF30" s="508"/>
      <c r="AG30" s="508"/>
      <c r="AH30" s="508"/>
      <c r="AI30" s="592"/>
      <c r="AJ30" s="51"/>
      <c r="AK30" s="280"/>
      <c r="AL30" s="51"/>
      <c r="AM30" s="280"/>
      <c r="AN30" s="51"/>
      <c r="AO30" s="280"/>
      <c r="AP30" s="300"/>
      <c r="AQ30" s="226"/>
      <c r="AR30" s="146"/>
    </row>
    <row r="31" spans="1:64" s="147" customFormat="1" ht="54" customHeight="1" x14ac:dyDescent="0.25">
      <c r="A31" s="1140"/>
      <c r="B31" s="1140"/>
      <c r="C31" s="1140"/>
      <c r="D31" s="1141"/>
      <c r="E31" s="1143"/>
      <c r="F31" s="877"/>
      <c r="G31" s="877"/>
      <c r="H31" s="49" t="s">
        <v>48</v>
      </c>
      <c r="I31" s="840">
        <v>0.2</v>
      </c>
      <c r="J31" s="908"/>
      <c r="K31" s="911"/>
      <c r="L31" s="828" t="s">
        <v>66</v>
      </c>
      <c r="M31" s="1136"/>
      <c r="N31" s="908" t="s">
        <v>68</v>
      </c>
      <c r="O31" s="1114">
        <v>0</v>
      </c>
      <c r="P31" s="992">
        <v>0</v>
      </c>
      <c r="Q31" s="920" t="s">
        <v>44</v>
      </c>
      <c r="R31" s="1133" t="s">
        <v>45</v>
      </c>
      <c r="S31" s="525">
        <v>8.3000000000000004E-2</v>
      </c>
      <c r="T31" s="526">
        <v>8.3000000000000004E-2</v>
      </c>
      <c r="U31" s="525">
        <v>8.3000000000000004E-2</v>
      </c>
      <c r="V31" s="526">
        <v>8.3000000000000004E-2</v>
      </c>
      <c r="W31" s="525">
        <v>8.3000000000000004E-2</v>
      </c>
      <c r="X31" s="526">
        <v>8.3000000000000004E-2</v>
      </c>
      <c r="Y31" s="525">
        <v>8.3000000000000004E-2</v>
      </c>
      <c r="Z31" s="526">
        <v>8.3000000000000004E-2</v>
      </c>
      <c r="AA31" s="525">
        <v>8.3000000000000004E-2</v>
      </c>
      <c r="AB31" s="526">
        <v>8.3000000000000004E-2</v>
      </c>
      <c r="AC31" s="525">
        <v>8.3000000000000004E-2</v>
      </c>
      <c r="AD31" s="529">
        <v>8.3000000000000004E-2</v>
      </c>
      <c r="AE31" s="508"/>
      <c r="AF31" s="508"/>
      <c r="AG31" s="508"/>
      <c r="AH31" s="508"/>
      <c r="AI31" s="592"/>
      <c r="AJ31" s="121"/>
      <c r="AK31" s="281"/>
      <c r="AL31" s="121"/>
      <c r="AM31" s="281"/>
      <c r="AN31" s="121"/>
      <c r="AO31" s="280"/>
      <c r="AP31" s="301"/>
      <c r="AQ31" s="226"/>
      <c r="AR31" s="146"/>
    </row>
    <row r="32" spans="1:64" s="147" customFormat="1" ht="78.75" customHeight="1" x14ac:dyDescent="0.25">
      <c r="A32" s="1140"/>
      <c r="B32" s="1140"/>
      <c r="C32" s="1140"/>
      <c r="D32" s="1141"/>
      <c r="E32" s="1143"/>
      <c r="F32" s="877"/>
      <c r="G32" s="877"/>
      <c r="H32" s="49" t="s">
        <v>474</v>
      </c>
      <c r="I32" s="840">
        <v>0.05</v>
      </c>
      <c r="J32" s="908"/>
      <c r="K32" s="911"/>
      <c r="L32" s="828" t="s">
        <v>58</v>
      </c>
      <c r="M32" s="1136"/>
      <c r="N32" s="908"/>
      <c r="O32" s="1114"/>
      <c r="P32" s="992"/>
      <c r="Q32" s="920"/>
      <c r="R32" s="1133"/>
      <c r="S32" s="525"/>
      <c r="T32" s="526"/>
      <c r="U32" s="525"/>
      <c r="V32" s="698">
        <v>0.33300000000000002</v>
      </c>
      <c r="W32" s="561"/>
      <c r="X32" s="698"/>
      <c r="Y32" s="561"/>
      <c r="Z32" s="698">
        <v>0.33300000000000002</v>
      </c>
      <c r="AA32" s="561"/>
      <c r="AB32" s="698"/>
      <c r="AC32" s="561"/>
      <c r="AD32" s="701">
        <v>0.33300000000000002</v>
      </c>
      <c r="AE32" s="508"/>
      <c r="AF32" s="508"/>
      <c r="AG32" s="508"/>
      <c r="AH32" s="508"/>
      <c r="AI32" s="592"/>
      <c r="AJ32" s="621"/>
      <c r="AK32" s="281"/>
      <c r="AL32" s="122"/>
      <c r="AM32" s="281"/>
      <c r="AN32" s="121"/>
      <c r="AO32" s="280"/>
      <c r="AP32" s="300"/>
      <c r="AQ32" s="226"/>
      <c r="AR32" s="146"/>
    </row>
    <row r="33" spans="1:44" s="147" customFormat="1" ht="54" customHeight="1" x14ac:dyDescent="0.25">
      <c r="A33" s="1140"/>
      <c r="B33" s="1140"/>
      <c r="C33" s="1140"/>
      <c r="D33" s="1141"/>
      <c r="E33" s="1143"/>
      <c r="F33" s="877"/>
      <c r="G33" s="877"/>
      <c r="H33" s="49" t="s">
        <v>49</v>
      </c>
      <c r="I33" s="840">
        <v>0.1</v>
      </c>
      <c r="J33" s="908"/>
      <c r="K33" s="911"/>
      <c r="L33" s="828" t="s">
        <v>60</v>
      </c>
      <c r="M33" s="1136"/>
      <c r="N33" s="908"/>
      <c r="O33" s="1114"/>
      <c r="P33" s="992"/>
      <c r="Q33" s="920"/>
      <c r="R33" s="1133"/>
      <c r="S33" s="525"/>
      <c r="T33" s="526"/>
      <c r="U33" s="561">
        <v>0.25</v>
      </c>
      <c r="V33" s="698"/>
      <c r="W33" s="561"/>
      <c r="X33" s="698">
        <v>0.25</v>
      </c>
      <c r="Y33" s="561"/>
      <c r="Z33" s="698"/>
      <c r="AA33" s="561">
        <v>0.25</v>
      </c>
      <c r="AB33" s="698"/>
      <c r="AC33" s="561"/>
      <c r="AD33" s="701">
        <v>0.25</v>
      </c>
      <c r="AE33" s="508"/>
      <c r="AF33" s="508"/>
      <c r="AG33" s="508"/>
      <c r="AH33" s="508"/>
      <c r="AI33" s="592"/>
      <c r="AJ33" s="121"/>
      <c r="AK33" s="281"/>
      <c r="AL33" s="121"/>
      <c r="AM33" s="281"/>
      <c r="AN33" s="121"/>
      <c r="AO33" s="280"/>
      <c r="AP33" s="300"/>
      <c r="AQ33" s="226"/>
      <c r="AR33" s="146"/>
    </row>
    <row r="34" spans="1:44" s="147" customFormat="1" ht="135" customHeight="1" thickBot="1" x14ac:dyDescent="0.3">
      <c r="A34" s="900"/>
      <c r="B34" s="900"/>
      <c r="C34" s="900"/>
      <c r="D34" s="902"/>
      <c r="E34" s="1143"/>
      <c r="F34" s="877"/>
      <c r="G34" s="877"/>
      <c r="H34" s="157" t="s">
        <v>475</v>
      </c>
      <c r="I34" s="42">
        <v>0.05</v>
      </c>
      <c r="J34" s="908"/>
      <c r="K34" s="911"/>
      <c r="L34" s="828" t="s">
        <v>59</v>
      </c>
      <c r="M34" s="1136"/>
      <c r="N34" s="908" t="s">
        <v>67</v>
      </c>
      <c r="O34" s="1138">
        <v>0</v>
      </c>
      <c r="P34" s="1145">
        <v>0</v>
      </c>
      <c r="Q34" s="920" t="s">
        <v>44</v>
      </c>
      <c r="R34" s="1133" t="s">
        <v>45</v>
      </c>
      <c r="S34" s="525"/>
      <c r="T34" s="526"/>
      <c r="U34" s="561"/>
      <c r="V34" s="698"/>
      <c r="W34" s="561"/>
      <c r="X34" s="698">
        <v>0.5</v>
      </c>
      <c r="Y34" s="561"/>
      <c r="Z34" s="698"/>
      <c r="AA34" s="561"/>
      <c r="AB34" s="698"/>
      <c r="AC34" s="561"/>
      <c r="AD34" s="701">
        <v>0.5</v>
      </c>
      <c r="AE34" s="508"/>
      <c r="AF34" s="508"/>
      <c r="AG34" s="508"/>
      <c r="AH34" s="508"/>
      <c r="AI34" s="593"/>
      <c r="AJ34" s="129"/>
      <c r="AK34" s="744"/>
      <c r="AL34" s="159"/>
      <c r="AM34" s="841"/>
      <c r="AN34" s="159"/>
      <c r="AO34" s="288"/>
      <c r="AP34" s="302"/>
      <c r="AQ34" s="226"/>
      <c r="AR34" s="146"/>
    </row>
    <row r="35" spans="1:44" s="147" customFormat="1" ht="36" customHeight="1" thickBot="1" x14ac:dyDescent="0.3">
      <c r="A35" s="49"/>
      <c r="B35" s="49"/>
      <c r="C35" s="49"/>
      <c r="D35" s="434"/>
      <c r="E35" s="1144"/>
      <c r="F35" s="1123"/>
      <c r="G35" s="1134"/>
      <c r="H35" s="285"/>
      <c r="I35" s="212">
        <f>SUM(I25:I34)</f>
        <v>1</v>
      </c>
      <c r="J35" s="1055"/>
      <c r="K35" s="930"/>
      <c r="L35" s="284"/>
      <c r="M35" s="1137"/>
      <c r="N35" s="934"/>
      <c r="O35" s="1139"/>
      <c r="P35" s="1146"/>
      <c r="Q35" s="921"/>
      <c r="R35" s="1041"/>
      <c r="S35" s="995"/>
      <c r="T35" s="996"/>
      <c r="U35" s="996"/>
      <c r="V35" s="996"/>
      <c r="W35" s="996"/>
      <c r="X35" s="996"/>
      <c r="Y35" s="996"/>
      <c r="Z35" s="996"/>
      <c r="AA35" s="996"/>
      <c r="AB35" s="996"/>
      <c r="AC35" s="996"/>
      <c r="AD35" s="996"/>
      <c r="AE35" s="549"/>
      <c r="AF35" s="549"/>
      <c r="AG35" s="549"/>
      <c r="AH35" s="549"/>
      <c r="AI35" s="233" t="e">
        <f>AVERAGE(AI25:AI34)</f>
        <v>#DIV/0!</v>
      </c>
      <c r="AJ35" s="243"/>
      <c r="AK35" s="244" t="e">
        <f>AVERAGE(AK25:AK34)</f>
        <v>#DIV/0!</v>
      </c>
      <c r="AL35" s="243"/>
      <c r="AM35" s="244" t="e">
        <f>AVERAGE(AM25:AM34)</f>
        <v>#DIV/0!</v>
      </c>
      <c r="AN35" s="245"/>
      <c r="AO35" s="244" t="e">
        <f>AVERAGE(AO25:AO34)</f>
        <v>#DIV/0!</v>
      </c>
      <c r="AP35" s="294"/>
      <c r="AQ35" s="303" t="e">
        <f>AVERAGE(AQ25:AQ34)</f>
        <v>#DIV/0!</v>
      </c>
      <c r="AR35" s="146"/>
    </row>
    <row r="36" spans="1:44" s="147" customFormat="1" ht="17.399999999999999" x14ac:dyDescent="0.25">
      <c r="A36" s="151"/>
      <c r="B36" s="151"/>
      <c r="C36" s="151"/>
      <c r="D36" s="151"/>
      <c r="E36" s="305">
        <f>SUM(E14:E35)</f>
        <v>1</v>
      </c>
      <c r="F36" s="131"/>
      <c r="G36" s="132"/>
      <c r="H36" s="133"/>
      <c r="I36" s="134"/>
      <c r="J36" s="135"/>
      <c r="K36" s="136"/>
      <c r="L36" s="137"/>
      <c r="M36" s="135"/>
      <c r="N36" s="135"/>
      <c r="O36" s="138"/>
      <c r="P36" s="138"/>
      <c r="Q36" s="139"/>
      <c r="R36" s="139"/>
      <c r="S36" s="140"/>
      <c r="T36" s="140"/>
      <c r="U36" s="140"/>
      <c r="V36" s="140"/>
      <c r="W36" s="140"/>
      <c r="X36" s="140"/>
      <c r="Y36" s="140"/>
      <c r="Z36" s="140"/>
      <c r="AA36" s="140"/>
      <c r="AB36" s="140"/>
      <c r="AC36" s="140"/>
      <c r="AD36" s="140"/>
      <c r="AE36" s="141"/>
      <c r="AF36" s="141"/>
      <c r="AG36" s="141"/>
      <c r="AH36" s="141"/>
      <c r="AI36" s="142"/>
      <c r="AJ36" s="143"/>
      <c r="AK36" s="142"/>
      <c r="AL36" s="144"/>
      <c r="AM36" s="142"/>
      <c r="AN36" s="145"/>
      <c r="AO36" s="142"/>
      <c r="AP36" s="145"/>
      <c r="AQ36" s="142"/>
      <c r="AR36" s="146"/>
    </row>
    <row r="37" spans="1:44" s="147" customFormat="1" ht="15.6" x14ac:dyDescent="0.25">
      <c r="A37" s="151"/>
      <c r="B37" s="151"/>
      <c r="C37" s="151"/>
      <c r="D37" s="151"/>
      <c r="E37" s="306"/>
      <c r="F37" s="131"/>
      <c r="G37" s="132"/>
      <c r="H37" s="133"/>
      <c r="I37" s="134"/>
      <c r="J37" s="135"/>
      <c r="K37" s="136"/>
      <c r="L37" s="137"/>
      <c r="M37" s="135"/>
      <c r="N37" s="135"/>
      <c r="O37" s="138"/>
      <c r="P37" s="138"/>
      <c r="Q37" s="139"/>
      <c r="R37" s="139"/>
      <c r="S37" s="140"/>
      <c r="T37" s="140"/>
      <c r="U37" s="140"/>
      <c r="V37" s="140"/>
      <c r="W37" s="140"/>
      <c r="X37" s="140"/>
      <c r="Y37" s="140"/>
      <c r="Z37" s="140"/>
      <c r="AA37" s="140"/>
      <c r="AB37" s="140"/>
      <c r="AC37" s="140"/>
      <c r="AD37" s="140"/>
      <c r="AE37" s="141"/>
      <c r="AF37" s="141"/>
      <c r="AG37" s="141"/>
      <c r="AH37" s="141"/>
      <c r="AI37" s="142"/>
      <c r="AJ37" s="143"/>
      <c r="AK37" s="142"/>
      <c r="AL37" s="144"/>
      <c r="AM37" s="142"/>
      <c r="AN37" s="145"/>
      <c r="AO37" s="142"/>
      <c r="AP37" s="145"/>
      <c r="AQ37" s="142"/>
      <c r="AR37" s="146"/>
    </row>
    <row r="38" spans="1:44" ht="17.399999999999999" x14ac:dyDescent="0.3">
      <c r="F38" s="197" t="s">
        <v>553</v>
      </c>
      <c r="G38" s="198" t="e">
        <f>AI13</f>
        <v>#DIV/0!</v>
      </c>
      <c r="L38" s="38"/>
    </row>
    <row r="39" spans="1:44" ht="17.399999999999999" x14ac:dyDescent="0.3">
      <c r="F39" s="197" t="s">
        <v>30</v>
      </c>
      <c r="G39" s="198" t="e">
        <f>AK13</f>
        <v>#DIV/0!</v>
      </c>
      <c r="L39" s="38"/>
    </row>
    <row r="40" spans="1:44" ht="17.399999999999999" x14ac:dyDescent="0.3">
      <c r="F40" s="197" t="s">
        <v>31</v>
      </c>
      <c r="G40" s="198" t="e">
        <f>AM13</f>
        <v>#DIV/0!</v>
      </c>
      <c r="L40" s="38"/>
    </row>
    <row r="41" spans="1:44" ht="17.399999999999999" x14ac:dyDescent="0.3">
      <c r="F41" s="197" t="s">
        <v>32</v>
      </c>
      <c r="G41" s="198" t="e">
        <f>AO13</f>
        <v>#DIV/0!</v>
      </c>
      <c r="L41" s="39"/>
    </row>
    <row r="42" spans="1:44" ht="17.399999999999999" x14ac:dyDescent="0.3">
      <c r="F42" s="204" t="s">
        <v>554</v>
      </c>
      <c r="G42" s="205" t="e">
        <f>AVERAGE(G38:G41)</f>
        <v>#DIV/0!</v>
      </c>
      <c r="L42" s="38"/>
    </row>
    <row r="43" spans="1:44" x14ac:dyDescent="0.25">
      <c r="L43" s="38"/>
    </row>
    <row r="44" spans="1:44" x14ac:dyDescent="0.25">
      <c r="L44" s="38"/>
    </row>
    <row r="46" spans="1:44" x14ac:dyDescent="0.25">
      <c r="L46" s="97"/>
    </row>
  </sheetData>
  <mergeCells count="134">
    <mergeCell ref="P34:P35"/>
    <mergeCell ref="Q34:Q35"/>
    <mergeCell ref="R34:R35"/>
    <mergeCell ref="S35:AD35"/>
    <mergeCell ref="P25:P30"/>
    <mergeCell ref="Q25:Q30"/>
    <mergeCell ref="R25:R30"/>
    <mergeCell ref="N31:N33"/>
    <mergeCell ref="O31:O33"/>
    <mergeCell ref="P31:P33"/>
    <mergeCell ref="Q31:Q33"/>
    <mergeCell ref="R31:R33"/>
    <mergeCell ref="G25:G35"/>
    <mergeCell ref="J25:J35"/>
    <mergeCell ref="K25:K35"/>
    <mergeCell ref="M25:M35"/>
    <mergeCell ref="N25:N30"/>
    <mergeCell ref="O25:O30"/>
    <mergeCell ref="N34:N35"/>
    <mergeCell ref="O34:O35"/>
    <mergeCell ref="A25:A34"/>
    <mergeCell ref="B25:B34"/>
    <mergeCell ref="C25:C34"/>
    <mergeCell ref="D25:D34"/>
    <mergeCell ref="E25:E35"/>
    <mergeCell ref="F25:F35"/>
    <mergeCell ref="Z21:Z22"/>
    <mergeCell ref="AA21:AA22"/>
    <mergeCell ref="AB21:AB22"/>
    <mergeCell ref="AC21:AC22"/>
    <mergeCell ref="AD21:AD22"/>
    <mergeCell ref="S24:AD24"/>
    <mergeCell ref="AD19:AD20"/>
    <mergeCell ref="H21:H22"/>
    <mergeCell ref="I21:I22"/>
    <mergeCell ref="S21:S22"/>
    <mergeCell ref="T21:T22"/>
    <mergeCell ref="U21:U22"/>
    <mergeCell ref="V21:V22"/>
    <mergeCell ref="W21:W22"/>
    <mergeCell ref="X21:X22"/>
    <mergeCell ref="Y21:Y22"/>
    <mergeCell ref="X19:X20"/>
    <mergeCell ref="Y19:Y20"/>
    <mergeCell ref="Z19:Z20"/>
    <mergeCell ref="AA19:AA20"/>
    <mergeCell ref="AB19:AB20"/>
    <mergeCell ref="AC19:AC20"/>
    <mergeCell ref="R19:R24"/>
    <mergeCell ref="S19:S20"/>
    <mergeCell ref="K19:K24"/>
    <mergeCell ref="O14:O18"/>
    <mergeCell ref="P14:P18"/>
    <mergeCell ref="Q14:Q18"/>
    <mergeCell ref="T19:T20"/>
    <mergeCell ref="U19:U20"/>
    <mergeCell ref="V19:V20"/>
    <mergeCell ref="W19:W20"/>
    <mergeCell ref="L19:L24"/>
    <mergeCell ref="M19:M24"/>
    <mergeCell ref="N19:N24"/>
    <mergeCell ref="O19:O24"/>
    <mergeCell ref="P19:P24"/>
    <mergeCell ref="Q19:Q24"/>
    <mergeCell ref="R14:R18"/>
    <mergeCell ref="S18:AD18"/>
    <mergeCell ref="A19:A24"/>
    <mergeCell ref="B19:B24"/>
    <mergeCell ref="C19:C24"/>
    <mergeCell ref="D19:D24"/>
    <mergeCell ref="E19:E24"/>
    <mergeCell ref="G14:G18"/>
    <mergeCell ref="J14:J18"/>
    <mergeCell ref="K14:K18"/>
    <mergeCell ref="L14:L18"/>
    <mergeCell ref="M14:M18"/>
    <mergeCell ref="N14:N18"/>
    <mergeCell ref="A14:A18"/>
    <mergeCell ref="B14:B18"/>
    <mergeCell ref="C14:C18"/>
    <mergeCell ref="D14:D18"/>
    <mergeCell ref="E14:E18"/>
    <mergeCell ref="F14:F18"/>
    <mergeCell ref="F19:F24"/>
    <mergeCell ref="G19:G24"/>
    <mergeCell ref="H19:H20"/>
    <mergeCell ref="I19:I20"/>
    <mergeCell ref="J19:J24"/>
    <mergeCell ref="G12:R12"/>
    <mergeCell ref="AI12:AQ12"/>
    <mergeCell ref="A13:D13"/>
    <mergeCell ref="E13:R13"/>
    <mergeCell ref="AK10:AK11"/>
    <mergeCell ref="AL10:AL11"/>
    <mergeCell ref="AM10:AM11"/>
    <mergeCell ref="AN10:AN11"/>
    <mergeCell ref="AO10:AO11"/>
    <mergeCell ref="AP10:AP11"/>
    <mergeCell ref="AE10:AE12"/>
    <mergeCell ref="AF10:AF12"/>
    <mergeCell ref="AG10:AG12"/>
    <mergeCell ref="AH10:AH12"/>
    <mergeCell ref="AI10:AI11"/>
    <mergeCell ref="AJ10:AJ11"/>
    <mergeCell ref="M10:M11"/>
    <mergeCell ref="N10:N11"/>
    <mergeCell ref="O10:O11"/>
    <mergeCell ref="P10:P11"/>
    <mergeCell ref="Q10:R10"/>
    <mergeCell ref="S10:AD10"/>
    <mergeCell ref="A1:F5"/>
    <mergeCell ref="AP1:AQ1"/>
    <mergeCell ref="AP2:AQ2"/>
    <mergeCell ref="AP3:AQ3"/>
    <mergeCell ref="A6:F7"/>
    <mergeCell ref="G6:J7"/>
    <mergeCell ref="G10:G11"/>
    <mergeCell ref="H10:H11"/>
    <mergeCell ref="I10:I11"/>
    <mergeCell ref="J10:J11"/>
    <mergeCell ref="K10:K11"/>
    <mergeCell ref="L10:L11"/>
    <mergeCell ref="E8:AJ8"/>
    <mergeCell ref="A9:D9"/>
    <mergeCell ref="E9:R9"/>
    <mergeCell ref="S9:AD9"/>
    <mergeCell ref="AI9:AQ9"/>
    <mergeCell ref="A10:A12"/>
    <mergeCell ref="B10:B12"/>
    <mergeCell ref="C10:C12"/>
    <mergeCell ref="D10:D12"/>
    <mergeCell ref="F10:F11"/>
    <mergeCell ref="AQ10:AQ11"/>
    <mergeCell ref="E12:F12"/>
  </mergeCells>
  <printOptions horizontalCentered="1"/>
  <pageMargins left="0" right="0.15748031496062992" top="0.15748031496062992" bottom="0.15748031496062992" header="0.31496062992125984" footer="0.31496062992125984"/>
  <pageSetup scale="45" orientation="landscape" copies="2"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86EE-A960-4314-A65B-E2BC0B89457F}">
  <sheetPr>
    <tabColor rgb="FF00B050"/>
  </sheetPr>
  <dimension ref="A1:AR66"/>
  <sheetViews>
    <sheetView topLeftCell="J1" zoomScale="60" zoomScaleNormal="60" workbookViewId="0">
      <selection activeCell="B14" sqref="B14:B18"/>
    </sheetView>
  </sheetViews>
  <sheetFormatPr baseColWidth="10" defaultRowHeight="13.8" x14ac:dyDescent="0.25"/>
  <cols>
    <col min="1" max="1" width="27.77734375" style="89" customWidth="1"/>
    <col min="2" max="2" width="25.77734375" style="89" customWidth="1"/>
    <col min="3" max="3" width="29.5546875" style="89" customWidth="1"/>
    <col min="4" max="4" width="19.5546875" style="89" customWidth="1"/>
    <col min="5" max="5" width="16.21875" style="89" customWidth="1"/>
    <col min="6" max="6" width="43.21875" style="89" customWidth="1"/>
    <col min="7" max="7" width="29.5546875" style="89" customWidth="1"/>
    <col min="8" max="8" width="34.21875" style="89" customWidth="1"/>
    <col min="9" max="9" width="10.44140625" style="89" customWidth="1"/>
    <col min="10" max="10" width="26.44140625" style="89" customWidth="1"/>
    <col min="11" max="11" width="20" style="89" customWidth="1"/>
    <col min="12" max="12" width="26.5546875" style="89" customWidth="1"/>
    <col min="13" max="13" width="21.77734375" style="89" customWidth="1"/>
    <col min="14" max="14" width="22.44140625" style="89" customWidth="1"/>
    <col min="15" max="15" width="22.21875" style="89" customWidth="1"/>
    <col min="16" max="16" width="20.21875" style="111" customWidth="1"/>
    <col min="17" max="18" width="15.77734375" style="89" customWidth="1"/>
    <col min="19" max="30" width="9.77734375" style="89" customWidth="1"/>
    <col min="31" max="34" width="18.77734375" style="89" customWidth="1"/>
    <col min="35" max="35" width="14.77734375" style="89" customWidth="1"/>
    <col min="36" max="36" width="57.21875" style="89" customWidth="1"/>
    <col min="37" max="37" width="14.77734375" style="89" customWidth="1"/>
    <col min="38" max="38" width="57.21875" style="89" customWidth="1"/>
    <col min="39" max="39" width="14.77734375" style="89" customWidth="1"/>
    <col min="40" max="40" width="57.21875" style="89" customWidth="1"/>
    <col min="41" max="41" width="14.77734375" style="89" customWidth="1"/>
    <col min="42" max="42" width="57.21875" style="89" customWidth="1"/>
    <col min="43" max="43" width="13" style="193" customWidth="1"/>
    <col min="44" max="260" width="10.88671875" style="89"/>
    <col min="261" max="261" width="16.21875" style="89" customWidth="1"/>
    <col min="262" max="262" width="43.21875" style="89" customWidth="1"/>
    <col min="263" max="263" width="29.5546875" style="89" customWidth="1"/>
    <col min="264" max="264" width="34.21875" style="89" customWidth="1"/>
    <col min="265" max="265" width="7.5546875" style="89" customWidth="1"/>
    <col min="266" max="266" width="26.44140625" style="89" customWidth="1"/>
    <col min="267" max="267" width="17.21875" style="89" customWidth="1"/>
    <col min="268" max="268" width="19.21875" style="89" customWidth="1"/>
    <col min="269" max="269" width="18.44140625" style="89" customWidth="1"/>
    <col min="270" max="270" width="17.5546875" style="89" customWidth="1"/>
    <col min="271" max="272" width="18.77734375" style="89" customWidth="1"/>
    <col min="273" max="274" width="15.77734375" style="89" customWidth="1"/>
    <col min="275" max="275" width="11.77734375" style="89" customWidth="1"/>
    <col min="276" max="276" width="8" style="89" customWidth="1"/>
    <col min="277" max="277" width="9.21875" style="89" customWidth="1"/>
    <col min="278" max="278" width="11.77734375" style="89" customWidth="1"/>
    <col min="279" max="279" width="10" style="89" customWidth="1"/>
    <col min="280" max="282" width="9.21875" style="89" customWidth="1"/>
    <col min="283" max="283" width="9" style="89" customWidth="1"/>
    <col min="284" max="284" width="8.5546875" style="89" customWidth="1"/>
    <col min="285" max="285" width="9.21875" style="89" customWidth="1"/>
    <col min="286" max="286" width="8.21875" style="89" customWidth="1"/>
    <col min="287" max="290" width="15.44140625" style="89" customWidth="1"/>
    <col min="291" max="291" width="11.77734375" style="89" customWidth="1"/>
    <col min="292" max="292" width="66.21875" style="89" customWidth="1"/>
    <col min="293" max="293" width="9.5546875" style="89" customWidth="1"/>
    <col min="294" max="294" width="60.44140625" style="89" customWidth="1"/>
    <col min="295" max="295" width="13.44140625" style="89" customWidth="1"/>
    <col min="296" max="296" width="56.21875" style="89" customWidth="1"/>
    <col min="297" max="297" width="9.5546875" style="89" customWidth="1"/>
    <col min="298" max="298" width="58.77734375" style="89" customWidth="1"/>
    <col min="299" max="299" width="9.5546875" style="89" customWidth="1"/>
    <col min="300" max="516" width="10.88671875" style="89"/>
    <col min="517" max="517" width="16.21875" style="89" customWidth="1"/>
    <col min="518" max="518" width="43.21875" style="89" customWidth="1"/>
    <col min="519" max="519" width="29.5546875" style="89" customWidth="1"/>
    <col min="520" max="520" width="34.21875" style="89" customWidth="1"/>
    <col min="521" max="521" width="7.5546875" style="89" customWidth="1"/>
    <col min="522" max="522" width="26.44140625" style="89" customWidth="1"/>
    <col min="523" max="523" width="17.21875" style="89" customWidth="1"/>
    <col min="524" max="524" width="19.21875" style="89" customWidth="1"/>
    <col min="525" max="525" width="18.44140625" style="89" customWidth="1"/>
    <col min="526" max="526" width="17.5546875" style="89" customWidth="1"/>
    <col min="527" max="528" width="18.77734375" style="89" customWidth="1"/>
    <col min="529" max="530" width="15.77734375" style="89" customWidth="1"/>
    <col min="531" max="531" width="11.77734375" style="89" customWidth="1"/>
    <col min="532" max="532" width="8" style="89" customWidth="1"/>
    <col min="533" max="533" width="9.21875" style="89" customWidth="1"/>
    <col min="534" max="534" width="11.77734375" style="89" customWidth="1"/>
    <col min="535" max="535" width="10" style="89" customWidth="1"/>
    <col min="536" max="538" width="9.21875" style="89" customWidth="1"/>
    <col min="539" max="539" width="9" style="89" customWidth="1"/>
    <col min="540" max="540" width="8.5546875" style="89" customWidth="1"/>
    <col min="541" max="541" width="9.21875" style="89" customWidth="1"/>
    <col min="542" max="542" width="8.21875" style="89" customWidth="1"/>
    <col min="543" max="546" width="15.44140625" style="89" customWidth="1"/>
    <col min="547" max="547" width="11.77734375" style="89" customWidth="1"/>
    <col min="548" max="548" width="66.21875" style="89" customWidth="1"/>
    <col min="549" max="549" width="9.5546875" style="89" customWidth="1"/>
    <col min="550" max="550" width="60.44140625" style="89" customWidth="1"/>
    <col min="551" max="551" width="13.44140625" style="89" customWidth="1"/>
    <col min="552" max="552" width="56.21875" style="89" customWidth="1"/>
    <col min="553" max="553" width="9.5546875" style="89" customWidth="1"/>
    <col min="554" max="554" width="58.77734375" style="89" customWidth="1"/>
    <col min="555" max="555" width="9.5546875" style="89" customWidth="1"/>
    <col min="556" max="772" width="10.88671875" style="89"/>
    <col min="773" max="773" width="16.21875" style="89" customWidth="1"/>
    <col min="774" max="774" width="43.21875" style="89" customWidth="1"/>
    <col min="775" max="775" width="29.5546875" style="89" customWidth="1"/>
    <col min="776" max="776" width="34.21875" style="89" customWidth="1"/>
    <col min="777" max="777" width="7.5546875" style="89" customWidth="1"/>
    <col min="778" max="778" width="26.44140625" style="89" customWidth="1"/>
    <col min="779" max="779" width="17.21875" style="89" customWidth="1"/>
    <col min="780" max="780" width="19.21875" style="89" customWidth="1"/>
    <col min="781" max="781" width="18.44140625" style="89" customWidth="1"/>
    <col min="782" max="782" width="17.5546875" style="89" customWidth="1"/>
    <col min="783" max="784" width="18.77734375" style="89" customWidth="1"/>
    <col min="785" max="786" width="15.77734375" style="89" customWidth="1"/>
    <col min="787" max="787" width="11.77734375" style="89" customWidth="1"/>
    <col min="788" max="788" width="8" style="89" customWidth="1"/>
    <col min="789" max="789" width="9.21875" style="89" customWidth="1"/>
    <col min="790" max="790" width="11.77734375" style="89" customWidth="1"/>
    <col min="791" max="791" width="10" style="89" customWidth="1"/>
    <col min="792" max="794" width="9.21875" style="89" customWidth="1"/>
    <col min="795" max="795" width="9" style="89" customWidth="1"/>
    <col min="796" max="796" width="8.5546875" style="89" customWidth="1"/>
    <col min="797" max="797" width="9.21875" style="89" customWidth="1"/>
    <col min="798" max="798" width="8.21875" style="89" customWidth="1"/>
    <col min="799" max="802" width="15.44140625" style="89" customWidth="1"/>
    <col min="803" max="803" width="11.77734375" style="89" customWidth="1"/>
    <col min="804" max="804" width="66.21875" style="89" customWidth="1"/>
    <col min="805" max="805" width="9.5546875" style="89" customWidth="1"/>
    <col min="806" max="806" width="60.44140625" style="89" customWidth="1"/>
    <col min="807" max="807" width="13.44140625" style="89" customWidth="1"/>
    <col min="808" max="808" width="56.21875" style="89" customWidth="1"/>
    <col min="809" max="809" width="9.5546875" style="89" customWidth="1"/>
    <col min="810" max="810" width="58.77734375" style="89" customWidth="1"/>
    <col min="811" max="811" width="9.5546875" style="89" customWidth="1"/>
    <col min="812" max="1028" width="10.88671875" style="89"/>
    <col min="1029" max="1029" width="16.21875" style="89" customWidth="1"/>
    <col min="1030" max="1030" width="43.21875" style="89" customWidth="1"/>
    <col min="1031" max="1031" width="29.5546875" style="89" customWidth="1"/>
    <col min="1032" max="1032" width="34.21875" style="89" customWidth="1"/>
    <col min="1033" max="1033" width="7.5546875" style="89" customWidth="1"/>
    <col min="1034" max="1034" width="26.44140625" style="89" customWidth="1"/>
    <col min="1035" max="1035" width="17.21875" style="89" customWidth="1"/>
    <col min="1036" max="1036" width="19.21875" style="89" customWidth="1"/>
    <col min="1037" max="1037" width="18.44140625" style="89" customWidth="1"/>
    <col min="1038" max="1038" width="17.5546875" style="89" customWidth="1"/>
    <col min="1039" max="1040" width="18.77734375" style="89" customWidth="1"/>
    <col min="1041" max="1042" width="15.77734375" style="89" customWidth="1"/>
    <col min="1043" max="1043" width="11.77734375" style="89" customWidth="1"/>
    <col min="1044" max="1044" width="8" style="89" customWidth="1"/>
    <col min="1045" max="1045" width="9.21875" style="89" customWidth="1"/>
    <col min="1046" max="1046" width="11.77734375" style="89" customWidth="1"/>
    <col min="1047" max="1047" width="10" style="89" customWidth="1"/>
    <col min="1048" max="1050" width="9.21875" style="89" customWidth="1"/>
    <col min="1051" max="1051" width="9" style="89" customWidth="1"/>
    <col min="1052" max="1052" width="8.5546875" style="89" customWidth="1"/>
    <col min="1053" max="1053" width="9.21875" style="89" customWidth="1"/>
    <col min="1054" max="1054" width="8.21875" style="89" customWidth="1"/>
    <col min="1055" max="1058" width="15.44140625" style="89" customWidth="1"/>
    <col min="1059" max="1059" width="11.77734375" style="89" customWidth="1"/>
    <col min="1060" max="1060" width="66.21875" style="89" customWidth="1"/>
    <col min="1061" max="1061" width="9.5546875" style="89" customWidth="1"/>
    <col min="1062" max="1062" width="60.44140625" style="89" customWidth="1"/>
    <col min="1063" max="1063" width="13.44140625" style="89" customWidth="1"/>
    <col min="1064" max="1064" width="56.21875" style="89" customWidth="1"/>
    <col min="1065" max="1065" width="9.5546875" style="89" customWidth="1"/>
    <col min="1066" max="1066" width="58.77734375" style="89" customWidth="1"/>
    <col min="1067" max="1067" width="9.5546875" style="89" customWidth="1"/>
    <col min="1068" max="1284" width="10.88671875" style="89"/>
    <col min="1285" max="1285" width="16.21875" style="89" customWidth="1"/>
    <col min="1286" max="1286" width="43.21875" style="89" customWidth="1"/>
    <col min="1287" max="1287" width="29.5546875" style="89" customWidth="1"/>
    <col min="1288" max="1288" width="34.21875" style="89" customWidth="1"/>
    <col min="1289" max="1289" width="7.5546875" style="89" customWidth="1"/>
    <col min="1290" max="1290" width="26.44140625" style="89" customWidth="1"/>
    <col min="1291" max="1291" width="17.21875" style="89" customWidth="1"/>
    <col min="1292" max="1292" width="19.21875" style="89" customWidth="1"/>
    <col min="1293" max="1293" width="18.44140625" style="89" customWidth="1"/>
    <col min="1294" max="1294" width="17.5546875" style="89" customWidth="1"/>
    <col min="1295" max="1296" width="18.77734375" style="89" customWidth="1"/>
    <col min="1297" max="1298" width="15.77734375" style="89" customWidth="1"/>
    <col min="1299" max="1299" width="11.77734375" style="89" customWidth="1"/>
    <col min="1300" max="1300" width="8" style="89" customWidth="1"/>
    <col min="1301" max="1301" width="9.21875" style="89" customWidth="1"/>
    <col min="1302" max="1302" width="11.77734375" style="89" customWidth="1"/>
    <col min="1303" max="1303" width="10" style="89" customWidth="1"/>
    <col min="1304" max="1306" width="9.21875" style="89" customWidth="1"/>
    <col min="1307" max="1307" width="9" style="89" customWidth="1"/>
    <col min="1308" max="1308" width="8.5546875" style="89" customWidth="1"/>
    <col min="1309" max="1309" width="9.21875" style="89" customWidth="1"/>
    <col min="1310" max="1310" width="8.21875" style="89" customWidth="1"/>
    <col min="1311" max="1314" width="15.44140625" style="89" customWidth="1"/>
    <col min="1315" max="1315" width="11.77734375" style="89" customWidth="1"/>
    <col min="1316" max="1316" width="66.21875" style="89" customWidth="1"/>
    <col min="1317" max="1317" width="9.5546875" style="89" customWidth="1"/>
    <col min="1318" max="1318" width="60.44140625" style="89" customWidth="1"/>
    <col min="1319" max="1319" width="13.44140625" style="89" customWidth="1"/>
    <col min="1320" max="1320" width="56.21875" style="89" customWidth="1"/>
    <col min="1321" max="1321" width="9.5546875" style="89" customWidth="1"/>
    <col min="1322" max="1322" width="58.77734375" style="89" customWidth="1"/>
    <col min="1323" max="1323" width="9.5546875" style="89" customWidth="1"/>
    <col min="1324" max="1540" width="10.88671875" style="89"/>
    <col min="1541" max="1541" width="16.21875" style="89" customWidth="1"/>
    <col min="1542" max="1542" width="43.21875" style="89" customWidth="1"/>
    <col min="1543" max="1543" width="29.5546875" style="89" customWidth="1"/>
    <col min="1544" max="1544" width="34.21875" style="89" customWidth="1"/>
    <col min="1545" max="1545" width="7.5546875" style="89" customWidth="1"/>
    <col min="1546" max="1546" width="26.44140625" style="89" customWidth="1"/>
    <col min="1547" max="1547" width="17.21875" style="89" customWidth="1"/>
    <col min="1548" max="1548" width="19.21875" style="89" customWidth="1"/>
    <col min="1549" max="1549" width="18.44140625" style="89" customWidth="1"/>
    <col min="1550" max="1550" width="17.5546875" style="89" customWidth="1"/>
    <col min="1551" max="1552" width="18.77734375" style="89" customWidth="1"/>
    <col min="1553" max="1554" width="15.77734375" style="89" customWidth="1"/>
    <col min="1555" max="1555" width="11.77734375" style="89" customWidth="1"/>
    <col min="1556" max="1556" width="8" style="89" customWidth="1"/>
    <col min="1557" max="1557" width="9.21875" style="89" customWidth="1"/>
    <col min="1558" max="1558" width="11.77734375" style="89" customWidth="1"/>
    <col min="1559" max="1559" width="10" style="89" customWidth="1"/>
    <col min="1560" max="1562" width="9.21875" style="89" customWidth="1"/>
    <col min="1563" max="1563" width="9" style="89" customWidth="1"/>
    <col min="1564" max="1564" width="8.5546875" style="89" customWidth="1"/>
    <col min="1565" max="1565" width="9.21875" style="89" customWidth="1"/>
    <col min="1566" max="1566" width="8.21875" style="89" customWidth="1"/>
    <col min="1567" max="1570" width="15.44140625" style="89" customWidth="1"/>
    <col min="1571" max="1571" width="11.77734375" style="89" customWidth="1"/>
    <col min="1572" max="1572" width="66.21875" style="89" customWidth="1"/>
    <col min="1573" max="1573" width="9.5546875" style="89" customWidth="1"/>
    <col min="1574" max="1574" width="60.44140625" style="89" customWidth="1"/>
    <col min="1575" max="1575" width="13.44140625" style="89" customWidth="1"/>
    <col min="1576" max="1576" width="56.21875" style="89" customWidth="1"/>
    <col min="1577" max="1577" width="9.5546875" style="89" customWidth="1"/>
    <col min="1578" max="1578" width="58.77734375" style="89" customWidth="1"/>
    <col min="1579" max="1579" width="9.5546875" style="89" customWidth="1"/>
    <col min="1580" max="1796" width="10.88671875" style="89"/>
    <col min="1797" max="1797" width="16.21875" style="89" customWidth="1"/>
    <col min="1798" max="1798" width="43.21875" style="89" customWidth="1"/>
    <col min="1799" max="1799" width="29.5546875" style="89" customWidth="1"/>
    <col min="1800" max="1800" width="34.21875" style="89" customWidth="1"/>
    <col min="1801" max="1801" width="7.5546875" style="89" customWidth="1"/>
    <col min="1802" max="1802" width="26.44140625" style="89" customWidth="1"/>
    <col min="1803" max="1803" width="17.21875" style="89" customWidth="1"/>
    <col min="1804" max="1804" width="19.21875" style="89" customWidth="1"/>
    <col min="1805" max="1805" width="18.44140625" style="89" customWidth="1"/>
    <col min="1806" max="1806" width="17.5546875" style="89" customWidth="1"/>
    <col min="1807" max="1808" width="18.77734375" style="89" customWidth="1"/>
    <col min="1809" max="1810" width="15.77734375" style="89" customWidth="1"/>
    <col min="1811" max="1811" width="11.77734375" style="89" customWidth="1"/>
    <col min="1812" max="1812" width="8" style="89" customWidth="1"/>
    <col min="1813" max="1813" width="9.21875" style="89" customWidth="1"/>
    <col min="1814" max="1814" width="11.77734375" style="89" customWidth="1"/>
    <col min="1815" max="1815" width="10" style="89" customWidth="1"/>
    <col min="1816" max="1818" width="9.21875" style="89" customWidth="1"/>
    <col min="1819" max="1819" width="9" style="89" customWidth="1"/>
    <col min="1820" max="1820" width="8.5546875" style="89" customWidth="1"/>
    <col min="1821" max="1821" width="9.21875" style="89" customWidth="1"/>
    <col min="1822" max="1822" width="8.21875" style="89" customWidth="1"/>
    <col min="1823" max="1826" width="15.44140625" style="89" customWidth="1"/>
    <col min="1827" max="1827" width="11.77734375" style="89" customWidth="1"/>
    <col min="1828" max="1828" width="66.21875" style="89" customWidth="1"/>
    <col min="1829" max="1829" width="9.5546875" style="89" customWidth="1"/>
    <col min="1830" max="1830" width="60.44140625" style="89" customWidth="1"/>
    <col min="1831" max="1831" width="13.44140625" style="89" customWidth="1"/>
    <col min="1832" max="1832" width="56.21875" style="89" customWidth="1"/>
    <col min="1833" max="1833" width="9.5546875" style="89" customWidth="1"/>
    <col min="1834" max="1834" width="58.77734375" style="89" customWidth="1"/>
    <col min="1835" max="1835" width="9.5546875" style="89" customWidth="1"/>
    <col min="1836" max="2052" width="10.88671875" style="89"/>
    <col min="2053" max="2053" width="16.21875" style="89" customWidth="1"/>
    <col min="2054" max="2054" width="43.21875" style="89" customWidth="1"/>
    <col min="2055" max="2055" width="29.5546875" style="89" customWidth="1"/>
    <col min="2056" max="2056" width="34.21875" style="89" customWidth="1"/>
    <col min="2057" max="2057" width="7.5546875" style="89" customWidth="1"/>
    <col min="2058" max="2058" width="26.44140625" style="89" customWidth="1"/>
    <col min="2059" max="2059" width="17.21875" style="89" customWidth="1"/>
    <col min="2060" max="2060" width="19.21875" style="89" customWidth="1"/>
    <col min="2061" max="2061" width="18.44140625" style="89" customWidth="1"/>
    <col min="2062" max="2062" width="17.5546875" style="89" customWidth="1"/>
    <col min="2063" max="2064" width="18.77734375" style="89" customWidth="1"/>
    <col min="2065" max="2066" width="15.77734375" style="89" customWidth="1"/>
    <col min="2067" max="2067" width="11.77734375" style="89" customWidth="1"/>
    <col min="2068" max="2068" width="8" style="89" customWidth="1"/>
    <col min="2069" max="2069" width="9.21875" style="89" customWidth="1"/>
    <col min="2070" max="2070" width="11.77734375" style="89" customWidth="1"/>
    <col min="2071" max="2071" width="10" style="89" customWidth="1"/>
    <col min="2072" max="2074" width="9.21875" style="89" customWidth="1"/>
    <col min="2075" max="2075" width="9" style="89" customWidth="1"/>
    <col min="2076" max="2076" width="8.5546875" style="89" customWidth="1"/>
    <col min="2077" max="2077" width="9.21875" style="89" customWidth="1"/>
    <col min="2078" max="2078" width="8.21875" style="89" customWidth="1"/>
    <col min="2079" max="2082" width="15.44140625" style="89" customWidth="1"/>
    <col min="2083" max="2083" width="11.77734375" style="89" customWidth="1"/>
    <col min="2084" max="2084" width="66.21875" style="89" customWidth="1"/>
    <col min="2085" max="2085" width="9.5546875" style="89" customWidth="1"/>
    <col min="2086" max="2086" width="60.44140625" style="89" customWidth="1"/>
    <col min="2087" max="2087" width="13.44140625" style="89" customWidth="1"/>
    <col min="2088" max="2088" width="56.21875" style="89" customWidth="1"/>
    <col min="2089" max="2089" width="9.5546875" style="89" customWidth="1"/>
    <col min="2090" max="2090" width="58.77734375" style="89" customWidth="1"/>
    <col min="2091" max="2091" width="9.5546875" style="89" customWidth="1"/>
    <col min="2092" max="2308" width="10.88671875" style="89"/>
    <col min="2309" max="2309" width="16.21875" style="89" customWidth="1"/>
    <col min="2310" max="2310" width="43.21875" style="89" customWidth="1"/>
    <col min="2311" max="2311" width="29.5546875" style="89" customWidth="1"/>
    <col min="2312" max="2312" width="34.21875" style="89" customWidth="1"/>
    <col min="2313" max="2313" width="7.5546875" style="89" customWidth="1"/>
    <col min="2314" max="2314" width="26.44140625" style="89" customWidth="1"/>
    <col min="2315" max="2315" width="17.21875" style="89" customWidth="1"/>
    <col min="2316" max="2316" width="19.21875" style="89" customWidth="1"/>
    <col min="2317" max="2317" width="18.44140625" style="89" customWidth="1"/>
    <col min="2318" max="2318" width="17.5546875" style="89" customWidth="1"/>
    <col min="2319" max="2320" width="18.77734375" style="89" customWidth="1"/>
    <col min="2321" max="2322" width="15.77734375" style="89" customWidth="1"/>
    <col min="2323" max="2323" width="11.77734375" style="89" customWidth="1"/>
    <col min="2324" max="2324" width="8" style="89" customWidth="1"/>
    <col min="2325" max="2325" width="9.21875" style="89" customWidth="1"/>
    <col min="2326" max="2326" width="11.77734375" style="89" customWidth="1"/>
    <col min="2327" max="2327" width="10" style="89" customWidth="1"/>
    <col min="2328" max="2330" width="9.21875" style="89" customWidth="1"/>
    <col min="2331" max="2331" width="9" style="89" customWidth="1"/>
    <col min="2332" max="2332" width="8.5546875" style="89" customWidth="1"/>
    <col min="2333" max="2333" width="9.21875" style="89" customWidth="1"/>
    <col min="2334" max="2334" width="8.21875" style="89" customWidth="1"/>
    <col min="2335" max="2338" width="15.44140625" style="89" customWidth="1"/>
    <col min="2339" max="2339" width="11.77734375" style="89" customWidth="1"/>
    <col min="2340" max="2340" width="66.21875" style="89" customWidth="1"/>
    <col min="2341" max="2341" width="9.5546875" style="89" customWidth="1"/>
    <col min="2342" max="2342" width="60.44140625" style="89" customWidth="1"/>
    <col min="2343" max="2343" width="13.44140625" style="89" customWidth="1"/>
    <col min="2344" max="2344" width="56.21875" style="89" customWidth="1"/>
    <col min="2345" max="2345" width="9.5546875" style="89" customWidth="1"/>
    <col min="2346" max="2346" width="58.77734375" style="89" customWidth="1"/>
    <col min="2347" max="2347" width="9.5546875" style="89" customWidth="1"/>
    <col min="2348" max="2564" width="10.88671875" style="89"/>
    <col min="2565" max="2565" width="16.21875" style="89" customWidth="1"/>
    <col min="2566" max="2566" width="43.21875" style="89" customWidth="1"/>
    <col min="2567" max="2567" width="29.5546875" style="89" customWidth="1"/>
    <col min="2568" max="2568" width="34.21875" style="89" customWidth="1"/>
    <col min="2569" max="2569" width="7.5546875" style="89" customWidth="1"/>
    <col min="2570" max="2570" width="26.44140625" style="89" customWidth="1"/>
    <col min="2571" max="2571" width="17.21875" style="89" customWidth="1"/>
    <col min="2572" max="2572" width="19.21875" style="89" customWidth="1"/>
    <col min="2573" max="2573" width="18.44140625" style="89" customWidth="1"/>
    <col min="2574" max="2574" width="17.5546875" style="89" customWidth="1"/>
    <col min="2575" max="2576" width="18.77734375" style="89" customWidth="1"/>
    <col min="2577" max="2578" width="15.77734375" style="89" customWidth="1"/>
    <col min="2579" max="2579" width="11.77734375" style="89" customWidth="1"/>
    <col min="2580" max="2580" width="8" style="89" customWidth="1"/>
    <col min="2581" max="2581" width="9.21875" style="89" customWidth="1"/>
    <col min="2582" max="2582" width="11.77734375" style="89" customWidth="1"/>
    <col min="2583" max="2583" width="10" style="89" customWidth="1"/>
    <col min="2584" max="2586" width="9.21875" style="89" customWidth="1"/>
    <col min="2587" max="2587" width="9" style="89" customWidth="1"/>
    <col min="2588" max="2588" width="8.5546875" style="89" customWidth="1"/>
    <col min="2589" max="2589" width="9.21875" style="89" customWidth="1"/>
    <col min="2590" max="2590" width="8.21875" style="89" customWidth="1"/>
    <col min="2591" max="2594" width="15.44140625" style="89" customWidth="1"/>
    <col min="2595" max="2595" width="11.77734375" style="89" customWidth="1"/>
    <col min="2596" max="2596" width="66.21875" style="89" customWidth="1"/>
    <col min="2597" max="2597" width="9.5546875" style="89" customWidth="1"/>
    <col min="2598" max="2598" width="60.44140625" style="89" customWidth="1"/>
    <col min="2599" max="2599" width="13.44140625" style="89" customWidth="1"/>
    <col min="2600" max="2600" width="56.21875" style="89" customWidth="1"/>
    <col min="2601" max="2601" width="9.5546875" style="89" customWidth="1"/>
    <col min="2602" max="2602" width="58.77734375" style="89" customWidth="1"/>
    <col min="2603" max="2603" width="9.5546875" style="89" customWidth="1"/>
    <col min="2604" max="2820" width="10.88671875" style="89"/>
    <col min="2821" max="2821" width="16.21875" style="89" customWidth="1"/>
    <col min="2822" max="2822" width="43.21875" style="89" customWidth="1"/>
    <col min="2823" max="2823" width="29.5546875" style="89" customWidth="1"/>
    <col min="2824" max="2824" width="34.21875" style="89" customWidth="1"/>
    <col min="2825" max="2825" width="7.5546875" style="89" customWidth="1"/>
    <col min="2826" max="2826" width="26.44140625" style="89" customWidth="1"/>
    <col min="2827" max="2827" width="17.21875" style="89" customWidth="1"/>
    <col min="2828" max="2828" width="19.21875" style="89" customWidth="1"/>
    <col min="2829" max="2829" width="18.44140625" style="89" customWidth="1"/>
    <col min="2830" max="2830" width="17.5546875" style="89" customWidth="1"/>
    <col min="2831" max="2832" width="18.77734375" style="89" customWidth="1"/>
    <col min="2833" max="2834" width="15.77734375" style="89" customWidth="1"/>
    <col min="2835" max="2835" width="11.77734375" style="89" customWidth="1"/>
    <col min="2836" max="2836" width="8" style="89" customWidth="1"/>
    <col min="2837" max="2837" width="9.21875" style="89" customWidth="1"/>
    <col min="2838" max="2838" width="11.77734375" style="89" customWidth="1"/>
    <col min="2839" max="2839" width="10" style="89" customWidth="1"/>
    <col min="2840" max="2842" width="9.21875" style="89" customWidth="1"/>
    <col min="2843" max="2843" width="9" style="89" customWidth="1"/>
    <col min="2844" max="2844" width="8.5546875" style="89" customWidth="1"/>
    <col min="2845" max="2845" width="9.21875" style="89" customWidth="1"/>
    <col min="2846" max="2846" width="8.21875" style="89" customWidth="1"/>
    <col min="2847" max="2850" width="15.44140625" style="89" customWidth="1"/>
    <col min="2851" max="2851" width="11.77734375" style="89" customWidth="1"/>
    <col min="2852" max="2852" width="66.21875" style="89" customWidth="1"/>
    <col min="2853" max="2853" width="9.5546875" style="89" customWidth="1"/>
    <col min="2854" max="2854" width="60.44140625" style="89" customWidth="1"/>
    <col min="2855" max="2855" width="13.44140625" style="89" customWidth="1"/>
    <col min="2856" max="2856" width="56.21875" style="89" customWidth="1"/>
    <col min="2857" max="2857" width="9.5546875" style="89" customWidth="1"/>
    <col min="2858" max="2858" width="58.77734375" style="89" customWidth="1"/>
    <col min="2859" max="2859" width="9.5546875" style="89" customWidth="1"/>
    <col min="2860" max="3076" width="10.88671875" style="89"/>
    <col min="3077" max="3077" width="16.21875" style="89" customWidth="1"/>
    <col min="3078" max="3078" width="43.21875" style="89" customWidth="1"/>
    <col min="3079" max="3079" width="29.5546875" style="89" customWidth="1"/>
    <col min="3080" max="3080" width="34.21875" style="89" customWidth="1"/>
    <col min="3081" max="3081" width="7.5546875" style="89" customWidth="1"/>
    <col min="3082" max="3082" width="26.44140625" style="89" customWidth="1"/>
    <col min="3083" max="3083" width="17.21875" style="89" customWidth="1"/>
    <col min="3084" max="3084" width="19.21875" style="89" customWidth="1"/>
    <col min="3085" max="3085" width="18.44140625" style="89" customWidth="1"/>
    <col min="3086" max="3086" width="17.5546875" style="89" customWidth="1"/>
    <col min="3087" max="3088" width="18.77734375" style="89" customWidth="1"/>
    <col min="3089" max="3090" width="15.77734375" style="89" customWidth="1"/>
    <col min="3091" max="3091" width="11.77734375" style="89" customWidth="1"/>
    <col min="3092" max="3092" width="8" style="89" customWidth="1"/>
    <col min="3093" max="3093" width="9.21875" style="89" customWidth="1"/>
    <col min="3094" max="3094" width="11.77734375" style="89" customWidth="1"/>
    <col min="3095" max="3095" width="10" style="89" customWidth="1"/>
    <col min="3096" max="3098" width="9.21875" style="89" customWidth="1"/>
    <col min="3099" max="3099" width="9" style="89" customWidth="1"/>
    <col min="3100" max="3100" width="8.5546875" style="89" customWidth="1"/>
    <col min="3101" max="3101" width="9.21875" style="89" customWidth="1"/>
    <col min="3102" max="3102" width="8.21875" style="89" customWidth="1"/>
    <col min="3103" max="3106" width="15.44140625" style="89" customWidth="1"/>
    <col min="3107" max="3107" width="11.77734375" style="89" customWidth="1"/>
    <col min="3108" max="3108" width="66.21875" style="89" customWidth="1"/>
    <col min="3109" max="3109" width="9.5546875" style="89" customWidth="1"/>
    <col min="3110" max="3110" width="60.44140625" style="89" customWidth="1"/>
    <col min="3111" max="3111" width="13.44140625" style="89" customWidth="1"/>
    <col min="3112" max="3112" width="56.21875" style="89" customWidth="1"/>
    <col min="3113" max="3113" width="9.5546875" style="89" customWidth="1"/>
    <col min="3114" max="3114" width="58.77734375" style="89" customWidth="1"/>
    <col min="3115" max="3115" width="9.5546875" style="89" customWidth="1"/>
    <col min="3116" max="3332" width="10.88671875" style="89"/>
    <col min="3333" max="3333" width="16.21875" style="89" customWidth="1"/>
    <col min="3334" max="3334" width="43.21875" style="89" customWidth="1"/>
    <col min="3335" max="3335" width="29.5546875" style="89" customWidth="1"/>
    <col min="3336" max="3336" width="34.21875" style="89" customWidth="1"/>
    <col min="3337" max="3337" width="7.5546875" style="89" customWidth="1"/>
    <col min="3338" max="3338" width="26.44140625" style="89" customWidth="1"/>
    <col min="3339" max="3339" width="17.21875" style="89" customWidth="1"/>
    <col min="3340" max="3340" width="19.21875" style="89" customWidth="1"/>
    <col min="3341" max="3341" width="18.44140625" style="89" customWidth="1"/>
    <col min="3342" max="3342" width="17.5546875" style="89" customWidth="1"/>
    <col min="3343" max="3344" width="18.77734375" style="89" customWidth="1"/>
    <col min="3345" max="3346" width="15.77734375" style="89" customWidth="1"/>
    <col min="3347" max="3347" width="11.77734375" style="89" customWidth="1"/>
    <col min="3348" max="3348" width="8" style="89" customWidth="1"/>
    <col min="3349" max="3349" width="9.21875" style="89" customWidth="1"/>
    <col min="3350" max="3350" width="11.77734375" style="89" customWidth="1"/>
    <col min="3351" max="3351" width="10" style="89" customWidth="1"/>
    <col min="3352" max="3354" width="9.21875" style="89" customWidth="1"/>
    <col min="3355" max="3355" width="9" style="89" customWidth="1"/>
    <col min="3356" max="3356" width="8.5546875" style="89" customWidth="1"/>
    <col min="3357" max="3357" width="9.21875" style="89" customWidth="1"/>
    <col min="3358" max="3358" width="8.21875" style="89" customWidth="1"/>
    <col min="3359" max="3362" width="15.44140625" style="89" customWidth="1"/>
    <col min="3363" max="3363" width="11.77734375" style="89" customWidth="1"/>
    <col min="3364" max="3364" width="66.21875" style="89" customWidth="1"/>
    <col min="3365" max="3365" width="9.5546875" style="89" customWidth="1"/>
    <col min="3366" max="3366" width="60.44140625" style="89" customWidth="1"/>
    <col min="3367" max="3367" width="13.44140625" style="89" customWidth="1"/>
    <col min="3368" max="3368" width="56.21875" style="89" customWidth="1"/>
    <col min="3369" max="3369" width="9.5546875" style="89" customWidth="1"/>
    <col min="3370" max="3370" width="58.77734375" style="89" customWidth="1"/>
    <col min="3371" max="3371" width="9.5546875" style="89" customWidth="1"/>
    <col min="3372" max="3588" width="10.88671875" style="89"/>
    <col min="3589" max="3589" width="16.21875" style="89" customWidth="1"/>
    <col min="3590" max="3590" width="43.21875" style="89" customWidth="1"/>
    <col min="3591" max="3591" width="29.5546875" style="89" customWidth="1"/>
    <col min="3592" max="3592" width="34.21875" style="89" customWidth="1"/>
    <col min="3593" max="3593" width="7.5546875" style="89" customWidth="1"/>
    <col min="3594" max="3594" width="26.44140625" style="89" customWidth="1"/>
    <col min="3595" max="3595" width="17.21875" style="89" customWidth="1"/>
    <col min="3596" max="3596" width="19.21875" style="89" customWidth="1"/>
    <col min="3597" max="3597" width="18.44140625" style="89" customWidth="1"/>
    <col min="3598" max="3598" width="17.5546875" style="89" customWidth="1"/>
    <col min="3599" max="3600" width="18.77734375" style="89" customWidth="1"/>
    <col min="3601" max="3602" width="15.77734375" style="89" customWidth="1"/>
    <col min="3603" max="3603" width="11.77734375" style="89" customWidth="1"/>
    <col min="3604" max="3604" width="8" style="89" customWidth="1"/>
    <col min="3605" max="3605" width="9.21875" style="89" customWidth="1"/>
    <col min="3606" max="3606" width="11.77734375" style="89" customWidth="1"/>
    <col min="3607" max="3607" width="10" style="89" customWidth="1"/>
    <col min="3608" max="3610" width="9.21875" style="89" customWidth="1"/>
    <col min="3611" max="3611" width="9" style="89" customWidth="1"/>
    <col min="3612" max="3612" width="8.5546875" style="89" customWidth="1"/>
    <col min="3613" max="3613" width="9.21875" style="89" customWidth="1"/>
    <col min="3614" max="3614" width="8.21875" style="89" customWidth="1"/>
    <col min="3615" max="3618" width="15.44140625" style="89" customWidth="1"/>
    <col min="3619" max="3619" width="11.77734375" style="89" customWidth="1"/>
    <col min="3620" max="3620" width="66.21875" style="89" customWidth="1"/>
    <col min="3621" max="3621" width="9.5546875" style="89" customWidth="1"/>
    <col min="3622" max="3622" width="60.44140625" style="89" customWidth="1"/>
    <col min="3623" max="3623" width="13.44140625" style="89" customWidth="1"/>
    <col min="3624" max="3624" width="56.21875" style="89" customWidth="1"/>
    <col min="3625" max="3625" width="9.5546875" style="89" customWidth="1"/>
    <col min="3626" max="3626" width="58.77734375" style="89" customWidth="1"/>
    <col min="3627" max="3627" width="9.5546875" style="89" customWidth="1"/>
    <col min="3628" max="3844" width="10.88671875" style="89"/>
    <col min="3845" max="3845" width="16.21875" style="89" customWidth="1"/>
    <col min="3846" max="3846" width="43.21875" style="89" customWidth="1"/>
    <col min="3847" max="3847" width="29.5546875" style="89" customWidth="1"/>
    <col min="3848" max="3848" width="34.21875" style="89" customWidth="1"/>
    <col min="3849" max="3849" width="7.5546875" style="89" customWidth="1"/>
    <col min="3850" max="3850" width="26.44140625" style="89" customWidth="1"/>
    <col min="3851" max="3851" width="17.21875" style="89" customWidth="1"/>
    <col min="3852" max="3852" width="19.21875" style="89" customWidth="1"/>
    <col min="3853" max="3853" width="18.44140625" style="89" customWidth="1"/>
    <col min="3854" max="3854" width="17.5546875" style="89" customWidth="1"/>
    <col min="3855" max="3856" width="18.77734375" style="89" customWidth="1"/>
    <col min="3857" max="3858" width="15.77734375" style="89" customWidth="1"/>
    <col min="3859" max="3859" width="11.77734375" style="89" customWidth="1"/>
    <col min="3860" max="3860" width="8" style="89" customWidth="1"/>
    <col min="3861" max="3861" width="9.21875" style="89" customWidth="1"/>
    <col min="3862" max="3862" width="11.77734375" style="89" customWidth="1"/>
    <col min="3863" max="3863" width="10" style="89" customWidth="1"/>
    <col min="3864" max="3866" width="9.21875" style="89" customWidth="1"/>
    <col min="3867" max="3867" width="9" style="89" customWidth="1"/>
    <col min="3868" max="3868" width="8.5546875" style="89" customWidth="1"/>
    <col min="3869" max="3869" width="9.21875" style="89" customWidth="1"/>
    <col min="3870" max="3870" width="8.21875" style="89" customWidth="1"/>
    <col min="3871" max="3874" width="15.44140625" style="89" customWidth="1"/>
    <col min="3875" max="3875" width="11.77734375" style="89" customWidth="1"/>
    <col min="3876" max="3876" width="66.21875" style="89" customWidth="1"/>
    <col min="3877" max="3877" width="9.5546875" style="89" customWidth="1"/>
    <col min="3878" max="3878" width="60.44140625" style="89" customWidth="1"/>
    <col min="3879" max="3879" width="13.44140625" style="89" customWidth="1"/>
    <col min="3880" max="3880" width="56.21875" style="89" customWidth="1"/>
    <col min="3881" max="3881" width="9.5546875" style="89" customWidth="1"/>
    <col min="3882" max="3882" width="58.77734375" style="89" customWidth="1"/>
    <col min="3883" max="3883" width="9.5546875" style="89" customWidth="1"/>
    <col min="3884" max="4100" width="10.88671875" style="89"/>
    <col min="4101" max="4101" width="16.21875" style="89" customWidth="1"/>
    <col min="4102" max="4102" width="43.21875" style="89" customWidth="1"/>
    <col min="4103" max="4103" width="29.5546875" style="89" customWidth="1"/>
    <col min="4104" max="4104" width="34.21875" style="89" customWidth="1"/>
    <col min="4105" max="4105" width="7.5546875" style="89" customWidth="1"/>
    <col min="4106" max="4106" width="26.44140625" style="89" customWidth="1"/>
    <col min="4107" max="4107" width="17.21875" style="89" customWidth="1"/>
    <col min="4108" max="4108" width="19.21875" style="89" customWidth="1"/>
    <col min="4109" max="4109" width="18.44140625" style="89" customWidth="1"/>
    <col min="4110" max="4110" width="17.5546875" style="89" customWidth="1"/>
    <col min="4111" max="4112" width="18.77734375" style="89" customWidth="1"/>
    <col min="4113" max="4114" width="15.77734375" style="89" customWidth="1"/>
    <col min="4115" max="4115" width="11.77734375" style="89" customWidth="1"/>
    <col min="4116" max="4116" width="8" style="89" customWidth="1"/>
    <col min="4117" max="4117" width="9.21875" style="89" customWidth="1"/>
    <col min="4118" max="4118" width="11.77734375" style="89" customWidth="1"/>
    <col min="4119" max="4119" width="10" style="89" customWidth="1"/>
    <col min="4120" max="4122" width="9.21875" style="89" customWidth="1"/>
    <col min="4123" max="4123" width="9" style="89" customWidth="1"/>
    <col min="4124" max="4124" width="8.5546875" style="89" customWidth="1"/>
    <col min="4125" max="4125" width="9.21875" style="89" customWidth="1"/>
    <col min="4126" max="4126" width="8.21875" style="89" customWidth="1"/>
    <col min="4127" max="4130" width="15.44140625" style="89" customWidth="1"/>
    <col min="4131" max="4131" width="11.77734375" style="89" customWidth="1"/>
    <col min="4132" max="4132" width="66.21875" style="89" customWidth="1"/>
    <col min="4133" max="4133" width="9.5546875" style="89" customWidth="1"/>
    <col min="4134" max="4134" width="60.44140625" style="89" customWidth="1"/>
    <col min="4135" max="4135" width="13.44140625" style="89" customWidth="1"/>
    <col min="4136" max="4136" width="56.21875" style="89" customWidth="1"/>
    <col min="4137" max="4137" width="9.5546875" style="89" customWidth="1"/>
    <col min="4138" max="4138" width="58.77734375" style="89" customWidth="1"/>
    <col min="4139" max="4139" width="9.5546875" style="89" customWidth="1"/>
    <col min="4140" max="4356" width="10.88671875" style="89"/>
    <col min="4357" max="4357" width="16.21875" style="89" customWidth="1"/>
    <col min="4358" max="4358" width="43.21875" style="89" customWidth="1"/>
    <col min="4359" max="4359" width="29.5546875" style="89" customWidth="1"/>
    <col min="4360" max="4360" width="34.21875" style="89" customWidth="1"/>
    <col min="4361" max="4361" width="7.5546875" style="89" customWidth="1"/>
    <col min="4362" max="4362" width="26.44140625" style="89" customWidth="1"/>
    <col min="4363" max="4363" width="17.21875" style="89" customWidth="1"/>
    <col min="4364" max="4364" width="19.21875" style="89" customWidth="1"/>
    <col min="4365" max="4365" width="18.44140625" style="89" customWidth="1"/>
    <col min="4366" max="4366" width="17.5546875" style="89" customWidth="1"/>
    <col min="4367" max="4368" width="18.77734375" style="89" customWidth="1"/>
    <col min="4369" max="4370" width="15.77734375" style="89" customWidth="1"/>
    <col min="4371" max="4371" width="11.77734375" style="89" customWidth="1"/>
    <col min="4372" max="4372" width="8" style="89" customWidth="1"/>
    <col min="4373" max="4373" width="9.21875" style="89" customWidth="1"/>
    <col min="4374" max="4374" width="11.77734375" style="89" customWidth="1"/>
    <col min="4375" max="4375" width="10" style="89" customWidth="1"/>
    <col min="4376" max="4378" width="9.21875" style="89" customWidth="1"/>
    <col min="4379" max="4379" width="9" style="89" customWidth="1"/>
    <col min="4380" max="4380" width="8.5546875" style="89" customWidth="1"/>
    <col min="4381" max="4381" width="9.21875" style="89" customWidth="1"/>
    <col min="4382" max="4382" width="8.21875" style="89" customWidth="1"/>
    <col min="4383" max="4386" width="15.44140625" style="89" customWidth="1"/>
    <col min="4387" max="4387" width="11.77734375" style="89" customWidth="1"/>
    <col min="4388" max="4388" width="66.21875" style="89" customWidth="1"/>
    <col min="4389" max="4389" width="9.5546875" style="89" customWidth="1"/>
    <col min="4390" max="4390" width="60.44140625" style="89" customWidth="1"/>
    <col min="4391" max="4391" width="13.44140625" style="89" customWidth="1"/>
    <col min="4392" max="4392" width="56.21875" style="89" customWidth="1"/>
    <col min="4393" max="4393" width="9.5546875" style="89" customWidth="1"/>
    <col min="4394" max="4394" width="58.77734375" style="89" customWidth="1"/>
    <col min="4395" max="4395" width="9.5546875" style="89" customWidth="1"/>
    <col min="4396" max="4612" width="10.88671875" style="89"/>
    <col min="4613" max="4613" width="16.21875" style="89" customWidth="1"/>
    <col min="4614" max="4614" width="43.21875" style="89" customWidth="1"/>
    <col min="4615" max="4615" width="29.5546875" style="89" customWidth="1"/>
    <col min="4616" max="4616" width="34.21875" style="89" customWidth="1"/>
    <col min="4617" max="4617" width="7.5546875" style="89" customWidth="1"/>
    <col min="4618" max="4618" width="26.44140625" style="89" customWidth="1"/>
    <col min="4619" max="4619" width="17.21875" style="89" customWidth="1"/>
    <col min="4620" max="4620" width="19.21875" style="89" customWidth="1"/>
    <col min="4621" max="4621" width="18.44140625" style="89" customWidth="1"/>
    <col min="4622" max="4622" width="17.5546875" style="89" customWidth="1"/>
    <col min="4623" max="4624" width="18.77734375" style="89" customWidth="1"/>
    <col min="4625" max="4626" width="15.77734375" style="89" customWidth="1"/>
    <col min="4627" max="4627" width="11.77734375" style="89" customWidth="1"/>
    <col min="4628" max="4628" width="8" style="89" customWidth="1"/>
    <col min="4629" max="4629" width="9.21875" style="89" customWidth="1"/>
    <col min="4630" max="4630" width="11.77734375" style="89" customWidth="1"/>
    <col min="4631" max="4631" width="10" style="89" customWidth="1"/>
    <col min="4632" max="4634" width="9.21875" style="89" customWidth="1"/>
    <col min="4635" max="4635" width="9" style="89" customWidth="1"/>
    <col min="4636" max="4636" width="8.5546875" style="89" customWidth="1"/>
    <col min="4637" max="4637" width="9.21875" style="89" customWidth="1"/>
    <col min="4638" max="4638" width="8.21875" style="89" customWidth="1"/>
    <col min="4639" max="4642" width="15.44140625" style="89" customWidth="1"/>
    <col min="4643" max="4643" width="11.77734375" style="89" customWidth="1"/>
    <col min="4644" max="4644" width="66.21875" style="89" customWidth="1"/>
    <col min="4645" max="4645" width="9.5546875" style="89" customWidth="1"/>
    <col min="4646" max="4646" width="60.44140625" style="89" customWidth="1"/>
    <col min="4647" max="4647" width="13.44140625" style="89" customWidth="1"/>
    <col min="4648" max="4648" width="56.21875" style="89" customWidth="1"/>
    <col min="4649" max="4649" width="9.5546875" style="89" customWidth="1"/>
    <col min="4650" max="4650" width="58.77734375" style="89" customWidth="1"/>
    <col min="4651" max="4651" width="9.5546875" style="89" customWidth="1"/>
    <col min="4652" max="4868" width="10.88671875" style="89"/>
    <col min="4869" max="4869" width="16.21875" style="89" customWidth="1"/>
    <col min="4870" max="4870" width="43.21875" style="89" customWidth="1"/>
    <col min="4871" max="4871" width="29.5546875" style="89" customWidth="1"/>
    <col min="4872" max="4872" width="34.21875" style="89" customWidth="1"/>
    <col min="4873" max="4873" width="7.5546875" style="89" customWidth="1"/>
    <col min="4874" max="4874" width="26.44140625" style="89" customWidth="1"/>
    <col min="4875" max="4875" width="17.21875" style="89" customWidth="1"/>
    <col min="4876" max="4876" width="19.21875" style="89" customWidth="1"/>
    <col min="4877" max="4877" width="18.44140625" style="89" customWidth="1"/>
    <col min="4878" max="4878" width="17.5546875" style="89" customWidth="1"/>
    <col min="4879" max="4880" width="18.77734375" style="89" customWidth="1"/>
    <col min="4881" max="4882" width="15.77734375" style="89" customWidth="1"/>
    <col min="4883" max="4883" width="11.77734375" style="89" customWidth="1"/>
    <col min="4884" max="4884" width="8" style="89" customWidth="1"/>
    <col min="4885" max="4885" width="9.21875" style="89" customWidth="1"/>
    <col min="4886" max="4886" width="11.77734375" style="89" customWidth="1"/>
    <col min="4887" max="4887" width="10" style="89" customWidth="1"/>
    <col min="4888" max="4890" width="9.21875" style="89" customWidth="1"/>
    <col min="4891" max="4891" width="9" style="89" customWidth="1"/>
    <col min="4892" max="4892" width="8.5546875" style="89" customWidth="1"/>
    <col min="4893" max="4893" width="9.21875" style="89" customWidth="1"/>
    <col min="4894" max="4894" width="8.21875" style="89" customWidth="1"/>
    <col min="4895" max="4898" width="15.44140625" style="89" customWidth="1"/>
    <col min="4899" max="4899" width="11.77734375" style="89" customWidth="1"/>
    <col min="4900" max="4900" width="66.21875" style="89" customWidth="1"/>
    <col min="4901" max="4901" width="9.5546875" style="89" customWidth="1"/>
    <col min="4902" max="4902" width="60.44140625" style="89" customWidth="1"/>
    <col min="4903" max="4903" width="13.44140625" style="89" customWidth="1"/>
    <col min="4904" max="4904" width="56.21875" style="89" customWidth="1"/>
    <col min="4905" max="4905" width="9.5546875" style="89" customWidth="1"/>
    <col min="4906" max="4906" width="58.77734375" style="89" customWidth="1"/>
    <col min="4907" max="4907" width="9.5546875" style="89" customWidth="1"/>
    <col min="4908" max="5124" width="10.88671875" style="89"/>
    <col min="5125" max="5125" width="16.21875" style="89" customWidth="1"/>
    <col min="5126" max="5126" width="43.21875" style="89" customWidth="1"/>
    <col min="5127" max="5127" width="29.5546875" style="89" customWidth="1"/>
    <col min="5128" max="5128" width="34.21875" style="89" customWidth="1"/>
    <col min="5129" max="5129" width="7.5546875" style="89" customWidth="1"/>
    <col min="5130" max="5130" width="26.44140625" style="89" customWidth="1"/>
    <col min="5131" max="5131" width="17.21875" style="89" customWidth="1"/>
    <col min="5132" max="5132" width="19.21875" style="89" customWidth="1"/>
    <col min="5133" max="5133" width="18.44140625" style="89" customWidth="1"/>
    <col min="5134" max="5134" width="17.5546875" style="89" customWidth="1"/>
    <col min="5135" max="5136" width="18.77734375" style="89" customWidth="1"/>
    <col min="5137" max="5138" width="15.77734375" style="89" customWidth="1"/>
    <col min="5139" max="5139" width="11.77734375" style="89" customWidth="1"/>
    <col min="5140" max="5140" width="8" style="89" customWidth="1"/>
    <col min="5141" max="5141" width="9.21875" style="89" customWidth="1"/>
    <col min="5142" max="5142" width="11.77734375" style="89" customWidth="1"/>
    <col min="5143" max="5143" width="10" style="89" customWidth="1"/>
    <col min="5144" max="5146" width="9.21875" style="89" customWidth="1"/>
    <col min="5147" max="5147" width="9" style="89" customWidth="1"/>
    <col min="5148" max="5148" width="8.5546875" style="89" customWidth="1"/>
    <col min="5149" max="5149" width="9.21875" style="89" customWidth="1"/>
    <col min="5150" max="5150" width="8.21875" style="89" customWidth="1"/>
    <col min="5151" max="5154" width="15.44140625" style="89" customWidth="1"/>
    <col min="5155" max="5155" width="11.77734375" style="89" customWidth="1"/>
    <col min="5156" max="5156" width="66.21875" style="89" customWidth="1"/>
    <col min="5157" max="5157" width="9.5546875" style="89" customWidth="1"/>
    <col min="5158" max="5158" width="60.44140625" style="89" customWidth="1"/>
    <col min="5159" max="5159" width="13.44140625" style="89" customWidth="1"/>
    <col min="5160" max="5160" width="56.21875" style="89" customWidth="1"/>
    <col min="5161" max="5161" width="9.5546875" style="89" customWidth="1"/>
    <col min="5162" max="5162" width="58.77734375" style="89" customWidth="1"/>
    <col min="5163" max="5163" width="9.5546875" style="89" customWidth="1"/>
    <col min="5164" max="5380" width="10.88671875" style="89"/>
    <col min="5381" max="5381" width="16.21875" style="89" customWidth="1"/>
    <col min="5382" max="5382" width="43.21875" style="89" customWidth="1"/>
    <col min="5383" max="5383" width="29.5546875" style="89" customWidth="1"/>
    <col min="5384" max="5384" width="34.21875" style="89" customWidth="1"/>
    <col min="5385" max="5385" width="7.5546875" style="89" customWidth="1"/>
    <col min="5386" max="5386" width="26.44140625" style="89" customWidth="1"/>
    <col min="5387" max="5387" width="17.21875" style="89" customWidth="1"/>
    <col min="5388" max="5388" width="19.21875" style="89" customWidth="1"/>
    <col min="5389" max="5389" width="18.44140625" style="89" customWidth="1"/>
    <col min="5390" max="5390" width="17.5546875" style="89" customWidth="1"/>
    <col min="5391" max="5392" width="18.77734375" style="89" customWidth="1"/>
    <col min="5393" max="5394" width="15.77734375" style="89" customWidth="1"/>
    <col min="5395" max="5395" width="11.77734375" style="89" customWidth="1"/>
    <col min="5396" max="5396" width="8" style="89" customWidth="1"/>
    <col min="5397" max="5397" width="9.21875" style="89" customWidth="1"/>
    <col min="5398" max="5398" width="11.77734375" style="89" customWidth="1"/>
    <col min="5399" max="5399" width="10" style="89" customWidth="1"/>
    <col min="5400" max="5402" width="9.21875" style="89" customWidth="1"/>
    <col min="5403" max="5403" width="9" style="89" customWidth="1"/>
    <col min="5404" max="5404" width="8.5546875" style="89" customWidth="1"/>
    <col min="5405" max="5405" width="9.21875" style="89" customWidth="1"/>
    <col min="5406" max="5406" width="8.21875" style="89" customWidth="1"/>
    <col min="5407" max="5410" width="15.44140625" style="89" customWidth="1"/>
    <col min="5411" max="5411" width="11.77734375" style="89" customWidth="1"/>
    <col min="5412" max="5412" width="66.21875" style="89" customWidth="1"/>
    <col min="5413" max="5413" width="9.5546875" style="89" customWidth="1"/>
    <col min="5414" max="5414" width="60.44140625" style="89" customWidth="1"/>
    <col min="5415" max="5415" width="13.44140625" style="89" customWidth="1"/>
    <col min="5416" max="5416" width="56.21875" style="89" customWidth="1"/>
    <col min="5417" max="5417" width="9.5546875" style="89" customWidth="1"/>
    <col min="5418" max="5418" width="58.77734375" style="89" customWidth="1"/>
    <col min="5419" max="5419" width="9.5546875" style="89" customWidth="1"/>
    <col min="5420" max="5636" width="10.88671875" style="89"/>
    <col min="5637" max="5637" width="16.21875" style="89" customWidth="1"/>
    <col min="5638" max="5638" width="43.21875" style="89" customWidth="1"/>
    <col min="5639" max="5639" width="29.5546875" style="89" customWidth="1"/>
    <col min="5640" max="5640" width="34.21875" style="89" customWidth="1"/>
    <col min="5641" max="5641" width="7.5546875" style="89" customWidth="1"/>
    <col min="5642" max="5642" width="26.44140625" style="89" customWidth="1"/>
    <col min="5643" max="5643" width="17.21875" style="89" customWidth="1"/>
    <col min="5644" max="5644" width="19.21875" style="89" customWidth="1"/>
    <col min="5645" max="5645" width="18.44140625" style="89" customWidth="1"/>
    <col min="5646" max="5646" width="17.5546875" style="89" customWidth="1"/>
    <col min="5647" max="5648" width="18.77734375" style="89" customWidth="1"/>
    <col min="5649" max="5650" width="15.77734375" style="89" customWidth="1"/>
    <col min="5651" max="5651" width="11.77734375" style="89" customWidth="1"/>
    <col min="5652" max="5652" width="8" style="89" customWidth="1"/>
    <col min="5653" max="5653" width="9.21875" style="89" customWidth="1"/>
    <col min="5654" max="5654" width="11.77734375" style="89" customWidth="1"/>
    <col min="5655" max="5655" width="10" style="89" customWidth="1"/>
    <col min="5656" max="5658" width="9.21875" style="89" customWidth="1"/>
    <col min="5659" max="5659" width="9" style="89" customWidth="1"/>
    <col min="5660" max="5660" width="8.5546875" style="89" customWidth="1"/>
    <col min="5661" max="5661" width="9.21875" style="89" customWidth="1"/>
    <col min="5662" max="5662" width="8.21875" style="89" customWidth="1"/>
    <col min="5663" max="5666" width="15.44140625" style="89" customWidth="1"/>
    <col min="5667" max="5667" width="11.77734375" style="89" customWidth="1"/>
    <col min="5668" max="5668" width="66.21875" style="89" customWidth="1"/>
    <col min="5669" max="5669" width="9.5546875" style="89" customWidth="1"/>
    <col min="5670" max="5670" width="60.44140625" style="89" customWidth="1"/>
    <col min="5671" max="5671" width="13.44140625" style="89" customWidth="1"/>
    <col min="5672" max="5672" width="56.21875" style="89" customWidth="1"/>
    <col min="5673" max="5673" width="9.5546875" style="89" customWidth="1"/>
    <col min="5674" max="5674" width="58.77734375" style="89" customWidth="1"/>
    <col min="5675" max="5675" width="9.5546875" style="89" customWidth="1"/>
    <col min="5676" max="5892" width="10.88671875" style="89"/>
    <col min="5893" max="5893" width="16.21875" style="89" customWidth="1"/>
    <col min="5894" max="5894" width="43.21875" style="89" customWidth="1"/>
    <col min="5895" max="5895" width="29.5546875" style="89" customWidth="1"/>
    <col min="5896" max="5896" width="34.21875" style="89" customWidth="1"/>
    <col min="5897" max="5897" width="7.5546875" style="89" customWidth="1"/>
    <col min="5898" max="5898" width="26.44140625" style="89" customWidth="1"/>
    <col min="5899" max="5899" width="17.21875" style="89" customWidth="1"/>
    <col min="5900" max="5900" width="19.21875" style="89" customWidth="1"/>
    <col min="5901" max="5901" width="18.44140625" style="89" customWidth="1"/>
    <col min="5902" max="5902" width="17.5546875" style="89" customWidth="1"/>
    <col min="5903" max="5904" width="18.77734375" style="89" customWidth="1"/>
    <col min="5905" max="5906" width="15.77734375" style="89" customWidth="1"/>
    <col min="5907" max="5907" width="11.77734375" style="89" customWidth="1"/>
    <col min="5908" max="5908" width="8" style="89" customWidth="1"/>
    <col min="5909" max="5909" width="9.21875" style="89" customWidth="1"/>
    <col min="5910" max="5910" width="11.77734375" style="89" customWidth="1"/>
    <col min="5911" max="5911" width="10" style="89" customWidth="1"/>
    <col min="5912" max="5914" width="9.21875" style="89" customWidth="1"/>
    <col min="5915" max="5915" width="9" style="89" customWidth="1"/>
    <col min="5916" max="5916" width="8.5546875" style="89" customWidth="1"/>
    <col min="5917" max="5917" width="9.21875" style="89" customWidth="1"/>
    <col min="5918" max="5918" width="8.21875" style="89" customWidth="1"/>
    <col min="5919" max="5922" width="15.44140625" style="89" customWidth="1"/>
    <col min="5923" max="5923" width="11.77734375" style="89" customWidth="1"/>
    <col min="5924" max="5924" width="66.21875" style="89" customWidth="1"/>
    <col min="5925" max="5925" width="9.5546875" style="89" customWidth="1"/>
    <col min="5926" max="5926" width="60.44140625" style="89" customWidth="1"/>
    <col min="5927" max="5927" width="13.44140625" style="89" customWidth="1"/>
    <col min="5928" max="5928" width="56.21875" style="89" customWidth="1"/>
    <col min="5929" max="5929" width="9.5546875" style="89" customWidth="1"/>
    <col min="5930" max="5930" width="58.77734375" style="89" customWidth="1"/>
    <col min="5931" max="5931" width="9.5546875" style="89" customWidth="1"/>
    <col min="5932" max="6148" width="10.88671875" style="89"/>
    <col min="6149" max="6149" width="16.21875" style="89" customWidth="1"/>
    <col min="6150" max="6150" width="43.21875" style="89" customWidth="1"/>
    <col min="6151" max="6151" width="29.5546875" style="89" customWidth="1"/>
    <col min="6152" max="6152" width="34.21875" style="89" customWidth="1"/>
    <col min="6153" max="6153" width="7.5546875" style="89" customWidth="1"/>
    <col min="6154" max="6154" width="26.44140625" style="89" customWidth="1"/>
    <col min="6155" max="6155" width="17.21875" style="89" customWidth="1"/>
    <col min="6156" max="6156" width="19.21875" style="89" customWidth="1"/>
    <col min="6157" max="6157" width="18.44140625" style="89" customWidth="1"/>
    <col min="6158" max="6158" width="17.5546875" style="89" customWidth="1"/>
    <col min="6159" max="6160" width="18.77734375" style="89" customWidth="1"/>
    <col min="6161" max="6162" width="15.77734375" style="89" customWidth="1"/>
    <col min="6163" max="6163" width="11.77734375" style="89" customWidth="1"/>
    <col min="6164" max="6164" width="8" style="89" customWidth="1"/>
    <col min="6165" max="6165" width="9.21875" style="89" customWidth="1"/>
    <col min="6166" max="6166" width="11.77734375" style="89" customWidth="1"/>
    <col min="6167" max="6167" width="10" style="89" customWidth="1"/>
    <col min="6168" max="6170" width="9.21875" style="89" customWidth="1"/>
    <col min="6171" max="6171" width="9" style="89" customWidth="1"/>
    <col min="6172" max="6172" width="8.5546875" style="89" customWidth="1"/>
    <col min="6173" max="6173" width="9.21875" style="89" customWidth="1"/>
    <col min="6174" max="6174" width="8.21875" style="89" customWidth="1"/>
    <col min="6175" max="6178" width="15.44140625" style="89" customWidth="1"/>
    <col min="6179" max="6179" width="11.77734375" style="89" customWidth="1"/>
    <col min="6180" max="6180" width="66.21875" style="89" customWidth="1"/>
    <col min="6181" max="6181" width="9.5546875" style="89" customWidth="1"/>
    <col min="6182" max="6182" width="60.44140625" style="89" customWidth="1"/>
    <col min="6183" max="6183" width="13.44140625" style="89" customWidth="1"/>
    <col min="6184" max="6184" width="56.21875" style="89" customWidth="1"/>
    <col min="6185" max="6185" width="9.5546875" style="89" customWidth="1"/>
    <col min="6186" max="6186" width="58.77734375" style="89" customWidth="1"/>
    <col min="6187" max="6187" width="9.5546875" style="89" customWidth="1"/>
    <col min="6188" max="6404" width="10.88671875" style="89"/>
    <col min="6405" max="6405" width="16.21875" style="89" customWidth="1"/>
    <col min="6406" max="6406" width="43.21875" style="89" customWidth="1"/>
    <col min="6407" max="6407" width="29.5546875" style="89" customWidth="1"/>
    <col min="6408" max="6408" width="34.21875" style="89" customWidth="1"/>
    <col min="6409" max="6409" width="7.5546875" style="89" customWidth="1"/>
    <col min="6410" max="6410" width="26.44140625" style="89" customWidth="1"/>
    <col min="6411" max="6411" width="17.21875" style="89" customWidth="1"/>
    <col min="6412" max="6412" width="19.21875" style="89" customWidth="1"/>
    <col min="6413" max="6413" width="18.44140625" style="89" customWidth="1"/>
    <col min="6414" max="6414" width="17.5546875" style="89" customWidth="1"/>
    <col min="6415" max="6416" width="18.77734375" style="89" customWidth="1"/>
    <col min="6417" max="6418" width="15.77734375" style="89" customWidth="1"/>
    <col min="6419" max="6419" width="11.77734375" style="89" customWidth="1"/>
    <col min="6420" max="6420" width="8" style="89" customWidth="1"/>
    <col min="6421" max="6421" width="9.21875" style="89" customWidth="1"/>
    <col min="6422" max="6422" width="11.77734375" style="89" customWidth="1"/>
    <col min="6423" max="6423" width="10" style="89" customWidth="1"/>
    <col min="6424" max="6426" width="9.21875" style="89" customWidth="1"/>
    <col min="6427" max="6427" width="9" style="89" customWidth="1"/>
    <col min="6428" max="6428" width="8.5546875" style="89" customWidth="1"/>
    <col min="6429" max="6429" width="9.21875" style="89" customWidth="1"/>
    <col min="6430" max="6430" width="8.21875" style="89" customWidth="1"/>
    <col min="6431" max="6434" width="15.44140625" style="89" customWidth="1"/>
    <col min="6435" max="6435" width="11.77734375" style="89" customWidth="1"/>
    <col min="6436" max="6436" width="66.21875" style="89" customWidth="1"/>
    <col min="6437" max="6437" width="9.5546875" style="89" customWidth="1"/>
    <col min="6438" max="6438" width="60.44140625" style="89" customWidth="1"/>
    <col min="6439" max="6439" width="13.44140625" style="89" customWidth="1"/>
    <col min="6440" max="6440" width="56.21875" style="89" customWidth="1"/>
    <col min="6441" max="6441" width="9.5546875" style="89" customWidth="1"/>
    <col min="6442" max="6442" width="58.77734375" style="89" customWidth="1"/>
    <col min="6443" max="6443" width="9.5546875" style="89" customWidth="1"/>
    <col min="6444" max="6660" width="10.88671875" style="89"/>
    <col min="6661" max="6661" width="16.21875" style="89" customWidth="1"/>
    <col min="6662" max="6662" width="43.21875" style="89" customWidth="1"/>
    <col min="6663" max="6663" width="29.5546875" style="89" customWidth="1"/>
    <col min="6664" max="6664" width="34.21875" style="89" customWidth="1"/>
    <col min="6665" max="6665" width="7.5546875" style="89" customWidth="1"/>
    <col min="6666" max="6666" width="26.44140625" style="89" customWidth="1"/>
    <col min="6667" max="6667" width="17.21875" style="89" customWidth="1"/>
    <col min="6668" max="6668" width="19.21875" style="89" customWidth="1"/>
    <col min="6669" max="6669" width="18.44140625" style="89" customWidth="1"/>
    <col min="6670" max="6670" width="17.5546875" style="89" customWidth="1"/>
    <col min="6671" max="6672" width="18.77734375" style="89" customWidth="1"/>
    <col min="6673" max="6674" width="15.77734375" style="89" customWidth="1"/>
    <col min="6675" max="6675" width="11.77734375" style="89" customWidth="1"/>
    <col min="6676" max="6676" width="8" style="89" customWidth="1"/>
    <col min="6677" max="6677" width="9.21875" style="89" customWidth="1"/>
    <col min="6678" max="6678" width="11.77734375" style="89" customWidth="1"/>
    <col min="6679" max="6679" width="10" style="89" customWidth="1"/>
    <col min="6680" max="6682" width="9.21875" style="89" customWidth="1"/>
    <col min="6683" max="6683" width="9" style="89" customWidth="1"/>
    <col min="6684" max="6684" width="8.5546875" style="89" customWidth="1"/>
    <col min="6685" max="6685" width="9.21875" style="89" customWidth="1"/>
    <col min="6686" max="6686" width="8.21875" style="89" customWidth="1"/>
    <col min="6687" max="6690" width="15.44140625" style="89" customWidth="1"/>
    <col min="6691" max="6691" width="11.77734375" style="89" customWidth="1"/>
    <col min="6692" max="6692" width="66.21875" style="89" customWidth="1"/>
    <col min="6693" max="6693" width="9.5546875" style="89" customWidth="1"/>
    <col min="6694" max="6694" width="60.44140625" style="89" customWidth="1"/>
    <col min="6695" max="6695" width="13.44140625" style="89" customWidth="1"/>
    <col min="6696" max="6696" width="56.21875" style="89" customWidth="1"/>
    <col min="6697" max="6697" width="9.5546875" style="89" customWidth="1"/>
    <col min="6698" max="6698" width="58.77734375" style="89" customWidth="1"/>
    <col min="6699" max="6699" width="9.5546875" style="89" customWidth="1"/>
    <col min="6700" max="6916" width="10.88671875" style="89"/>
    <col min="6917" max="6917" width="16.21875" style="89" customWidth="1"/>
    <col min="6918" max="6918" width="43.21875" style="89" customWidth="1"/>
    <col min="6919" max="6919" width="29.5546875" style="89" customWidth="1"/>
    <col min="6920" max="6920" width="34.21875" style="89" customWidth="1"/>
    <col min="6921" max="6921" width="7.5546875" style="89" customWidth="1"/>
    <col min="6922" max="6922" width="26.44140625" style="89" customWidth="1"/>
    <col min="6923" max="6923" width="17.21875" style="89" customWidth="1"/>
    <col min="6924" max="6924" width="19.21875" style="89" customWidth="1"/>
    <col min="6925" max="6925" width="18.44140625" style="89" customWidth="1"/>
    <col min="6926" max="6926" width="17.5546875" style="89" customWidth="1"/>
    <col min="6927" max="6928" width="18.77734375" style="89" customWidth="1"/>
    <col min="6929" max="6930" width="15.77734375" style="89" customWidth="1"/>
    <col min="6931" max="6931" width="11.77734375" style="89" customWidth="1"/>
    <col min="6932" max="6932" width="8" style="89" customWidth="1"/>
    <col min="6933" max="6933" width="9.21875" style="89" customWidth="1"/>
    <col min="6934" max="6934" width="11.77734375" style="89" customWidth="1"/>
    <col min="6935" max="6935" width="10" style="89" customWidth="1"/>
    <col min="6936" max="6938" width="9.21875" style="89" customWidth="1"/>
    <col min="6939" max="6939" width="9" style="89" customWidth="1"/>
    <col min="6940" max="6940" width="8.5546875" style="89" customWidth="1"/>
    <col min="6941" max="6941" width="9.21875" style="89" customWidth="1"/>
    <col min="6942" max="6942" width="8.21875" style="89" customWidth="1"/>
    <col min="6943" max="6946" width="15.44140625" style="89" customWidth="1"/>
    <col min="6947" max="6947" width="11.77734375" style="89" customWidth="1"/>
    <col min="6948" max="6948" width="66.21875" style="89" customWidth="1"/>
    <col min="6949" max="6949" width="9.5546875" style="89" customWidth="1"/>
    <col min="6950" max="6950" width="60.44140625" style="89" customWidth="1"/>
    <col min="6951" max="6951" width="13.44140625" style="89" customWidth="1"/>
    <col min="6952" max="6952" width="56.21875" style="89" customWidth="1"/>
    <col min="6953" max="6953" width="9.5546875" style="89" customWidth="1"/>
    <col min="6954" max="6954" width="58.77734375" style="89" customWidth="1"/>
    <col min="6955" max="6955" width="9.5546875" style="89" customWidth="1"/>
    <col min="6956" max="7172" width="10.88671875" style="89"/>
    <col min="7173" max="7173" width="16.21875" style="89" customWidth="1"/>
    <col min="7174" max="7174" width="43.21875" style="89" customWidth="1"/>
    <col min="7175" max="7175" width="29.5546875" style="89" customWidth="1"/>
    <col min="7176" max="7176" width="34.21875" style="89" customWidth="1"/>
    <col min="7177" max="7177" width="7.5546875" style="89" customWidth="1"/>
    <col min="7178" max="7178" width="26.44140625" style="89" customWidth="1"/>
    <col min="7179" max="7179" width="17.21875" style="89" customWidth="1"/>
    <col min="7180" max="7180" width="19.21875" style="89" customWidth="1"/>
    <col min="7181" max="7181" width="18.44140625" style="89" customWidth="1"/>
    <col min="7182" max="7182" width="17.5546875" style="89" customWidth="1"/>
    <col min="7183" max="7184" width="18.77734375" style="89" customWidth="1"/>
    <col min="7185" max="7186" width="15.77734375" style="89" customWidth="1"/>
    <col min="7187" max="7187" width="11.77734375" style="89" customWidth="1"/>
    <col min="7188" max="7188" width="8" style="89" customWidth="1"/>
    <col min="7189" max="7189" width="9.21875" style="89" customWidth="1"/>
    <col min="7190" max="7190" width="11.77734375" style="89" customWidth="1"/>
    <col min="7191" max="7191" width="10" style="89" customWidth="1"/>
    <col min="7192" max="7194" width="9.21875" style="89" customWidth="1"/>
    <col min="7195" max="7195" width="9" style="89" customWidth="1"/>
    <col min="7196" max="7196" width="8.5546875" style="89" customWidth="1"/>
    <col min="7197" max="7197" width="9.21875" style="89" customWidth="1"/>
    <col min="7198" max="7198" width="8.21875" style="89" customWidth="1"/>
    <col min="7199" max="7202" width="15.44140625" style="89" customWidth="1"/>
    <col min="7203" max="7203" width="11.77734375" style="89" customWidth="1"/>
    <col min="7204" max="7204" width="66.21875" style="89" customWidth="1"/>
    <col min="7205" max="7205" width="9.5546875" style="89" customWidth="1"/>
    <col min="7206" max="7206" width="60.44140625" style="89" customWidth="1"/>
    <col min="7207" max="7207" width="13.44140625" style="89" customWidth="1"/>
    <col min="7208" max="7208" width="56.21875" style="89" customWidth="1"/>
    <col min="7209" max="7209" width="9.5546875" style="89" customWidth="1"/>
    <col min="7210" max="7210" width="58.77734375" style="89" customWidth="1"/>
    <col min="7211" max="7211" width="9.5546875" style="89" customWidth="1"/>
    <col min="7212" max="7428" width="10.88671875" style="89"/>
    <col min="7429" max="7429" width="16.21875" style="89" customWidth="1"/>
    <col min="7430" max="7430" width="43.21875" style="89" customWidth="1"/>
    <col min="7431" max="7431" width="29.5546875" style="89" customWidth="1"/>
    <col min="7432" max="7432" width="34.21875" style="89" customWidth="1"/>
    <col min="7433" max="7433" width="7.5546875" style="89" customWidth="1"/>
    <col min="7434" max="7434" width="26.44140625" style="89" customWidth="1"/>
    <col min="7435" max="7435" width="17.21875" style="89" customWidth="1"/>
    <col min="7436" max="7436" width="19.21875" style="89" customWidth="1"/>
    <col min="7437" max="7437" width="18.44140625" style="89" customWidth="1"/>
    <col min="7438" max="7438" width="17.5546875" style="89" customWidth="1"/>
    <col min="7439" max="7440" width="18.77734375" style="89" customWidth="1"/>
    <col min="7441" max="7442" width="15.77734375" style="89" customWidth="1"/>
    <col min="7443" max="7443" width="11.77734375" style="89" customWidth="1"/>
    <col min="7444" max="7444" width="8" style="89" customWidth="1"/>
    <col min="7445" max="7445" width="9.21875" style="89" customWidth="1"/>
    <col min="7446" max="7446" width="11.77734375" style="89" customWidth="1"/>
    <col min="7447" max="7447" width="10" style="89" customWidth="1"/>
    <col min="7448" max="7450" width="9.21875" style="89" customWidth="1"/>
    <col min="7451" max="7451" width="9" style="89" customWidth="1"/>
    <col min="7452" max="7452" width="8.5546875" style="89" customWidth="1"/>
    <col min="7453" max="7453" width="9.21875" style="89" customWidth="1"/>
    <col min="7454" max="7454" width="8.21875" style="89" customWidth="1"/>
    <col min="7455" max="7458" width="15.44140625" style="89" customWidth="1"/>
    <col min="7459" max="7459" width="11.77734375" style="89" customWidth="1"/>
    <col min="7460" max="7460" width="66.21875" style="89" customWidth="1"/>
    <col min="7461" max="7461" width="9.5546875" style="89" customWidth="1"/>
    <col min="7462" max="7462" width="60.44140625" style="89" customWidth="1"/>
    <col min="7463" max="7463" width="13.44140625" style="89" customWidth="1"/>
    <col min="7464" max="7464" width="56.21875" style="89" customWidth="1"/>
    <col min="7465" max="7465" width="9.5546875" style="89" customWidth="1"/>
    <col min="7466" max="7466" width="58.77734375" style="89" customWidth="1"/>
    <col min="7467" max="7467" width="9.5546875" style="89" customWidth="1"/>
    <col min="7468" max="7684" width="10.88671875" style="89"/>
    <col min="7685" max="7685" width="16.21875" style="89" customWidth="1"/>
    <col min="7686" max="7686" width="43.21875" style="89" customWidth="1"/>
    <col min="7687" max="7687" width="29.5546875" style="89" customWidth="1"/>
    <col min="7688" max="7688" width="34.21875" style="89" customWidth="1"/>
    <col min="7689" max="7689" width="7.5546875" style="89" customWidth="1"/>
    <col min="7690" max="7690" width="26.44140625" style="89" customWidth="1"/>
    <col min="7691" max="7691" width="17.21875" style="89" customWidth="1"/>
    <col min="7692" max="7692" width="19.21875" style="89" customWidth="1"/>
    <col min="7693" max="7693" width="18.44140625" style="89" customWidth="1"/>
    <col min="7694" max="7694" width="17.5546875" style="89" customWidth="1"/>
    <col min="7695" max="7696" width="18.77734375" style="89" customWidth="1"/>
    <col min="7697" max="7698" width="15.77734375" style="89" customWidth="1"/>
    <col min="7699" max="7699" width="11.77734375" style="89" customWidth="1"/>
    <col min="7700" max="7700" width="8" style="89" customWidth="1"/>
    <col min="7701" max="7701" width="9.21875" style="89" customWidth="1"/>
    <col min="7702" max="7702" width="11.77734375" style="89" customWidth="1"/>
    <col min="7703" max="7703" width="10" style="89" customWidth="1"/>
    <col min="7704" max="7706" width="9.21875" style="89" customWidth="1"/>
    <col min="7707" max="7707" width="9" style="89" customWidth="1"/>
    <col min="7708" max="7708" width="8.5546875" style="89" customWidth="1"/>
    <col min="7709" max="7709" width="9.21875" style="89" customWidth="1"/>
    <col min="7710" max="7710" width="8.21875" style="89" customWidth="1"/>
    <col min="7711" max="7714" width="15.44140625" style="89" customWidth="1"/>
    <col min="7715" max="7715" width="11.77734375" style="89" customWidth="1"/>
    <col min="7716" max="7716" width="66.21875" style="89" customWidth="1"/>
    <col min="7717" max="7717" width="9.5546875" style="89" customWidth="1"/>
    <col min="7718" max="7718" width="60.44140625" style="89" customWidth="1"/>
    <col min="7719" max="7719" width="13.44140625" style="89" customWidth="1"/>
    <col min="7720" max="7720" width="56.21875" style="89" customWidth="1"/>
    <col min="7721" max="7721" width="9.5546875" style="89" customWidth="1"/>
    <col min="7722" max="7722" width="58.77734375" style="89" customWidth="1"/>
    <col min="7723" max="7723" width="9.5546875" style="89" customWidth="1"/>
    <col min="7724" max="7940" width="10.88671875" style="89"/>
    <col min="7941" max="7941" width="16.21875" style="89" customWidth="1"/>
    <col min="7942" max="7942" width="43.21875" style="89" customWidth="1"/>
    <col min="7943" max="7943" width="29.5546875" style="89" customWidth="1"/>
    <col min="7944" max="7944" width="34.21875" style="89" customWidth="1"/>
    <col min="7945" max="7945" width="7.5546875" style="89" customWidth="1"/>
    <col min="7946" max="7946" width="26.44140625" style="89" customWidth="1"/>
    <col min="7947" max="7947" width="17.21875" style="89" customWidth="1"/>
    <col min="7948" max="7948" width="19.21875" style="89" customWidth="1"/>
    <col min="7949" max="7949" width="18.44140625" style="89" customWidth="1"/>
    <col min="7950" max="7950" width="17.5546875" style="89" customWidth="1"/>
    <col min="7951" max="7952" width="18.77734375" style="89" customWidth="1"/>
    <col min="7953" max="7954" width="15.77734375" style="89" customWidth="1"/>
    <col min="7955" max="7955" width="11.77734375" style="89" customWidth="1"/>
    <col min="7956" max="7956" width="8" style="89" customWidth="1"/>
    <col min="7957" max="7957" width="9.21875" style="89" customWidth="1"/>
    <col min="7958" max="7958" width="11.77734375" style="89" customWidth="1"/>
    <col min="7959" max="7959" width="10" style="89" customWidth="1"/>
    <col min="7960" max="7962" width="9.21875" style="89" customWidth="1"/>
    <col min="7963" max="7963" width="9" style="89" customWidth="1"/>
    <col min="7964" max="7964" width="8.5546875" style="89" customWidth="1"/>
    <col min="7965" max="7965" width="9.21875" style="89" customWidth="1"/>
    <col min="7966" max="7966" width="8.21875" style="89" customWidth="1"/>
    <col min="7967" max="7970" width="15.44140625" style="89" customWidth="1"/>
    <col min="7971" max="7971" width="11.77734375" style="89" customWidth="1"/>
    <col min="7972" max="7972" width="66.21875" style="89" customWidth="1"/>
    <col min="7973" max="7973" width="9.5546875" style="89" customWidth="1"/>
    <col min="7974" max="7974" width="60.44140625" style="89" customWidth="1"/>
    <col min="7975" max="7975" width="13.44140625" style="89" customWidth="1"/>
    <col min="7976" max="7976" width="56.21875" style="89" customWidth="1"/>
    <col min="7977" max="7977" width="9.5546875" style="89" customWidth="1"/>
    <col min="7978" max="7978" width="58.77734375" style="89" customWidth="1"/>
    <col min="7979" max="7979" width="9.5546875" style="89" customWidth="1"/>
    <col min="7980" max="8196" width="10.88671875" style="89"/>
    <col min="8197" max="8197" width="16.21875" style="89" customWidth="1"/>
    <col min="8198" max="8198" width="43.21875" style="89" customWidth="1"/>
    <col min="8199" max="8199" width="29.5546875" style="89" customWidth="1"/>
    <col min="8200" max="8200" width="34.21875" style="89" customWidth="1"/>
    <col min="8201" max="8201" width="7.5546875" style="89" customWidth="1"/>
    <col min="8202" max="8202" width="26.44140625" style="89" customWidth="1"/>
    <col min="8203" max="8203" width="17.21875" style="89" customWidth="1"/>
    <col min="8204" max="8204" width="19.21875" style="89" customWidth="1"/>
    <col min="8205" max="8205" width="18.44140625" style="89" customWidth="1"/>
    <col min="8206" max="8206" width="17.5546875" style="89" customWidth="1"/>
    <col min="8207" max="8208" width="18.77734375" style="89" customWidth="1"/>
    <col min="8209" max="8210" width="15.77734375" style="89" customWidth="1"/>
    <col min="8211" max="8211" width="11.77734375" style="89" customWidth="1"/>
    <col min="8212" max="8212" width="8" style="89" customWidth="1"/>
    <col min="8213" max="8213" width="9.21875" style="89" customWidth="1"/>
    <col min="8214" max="8214" width="11.77734375" style="89" customWidth="1"/>
    <col min="8215" max="8215" width="10" style="89" customWidth="1"/>
    <col min="8216" max="8218" width="9.21875" style="89" customWidth="1"/>
    <col min="8219" max="8219" width="9" style="89" customWidth="1"/>
    <col min="8220" max="8220" width="8.5546875" style="89" customWidth="1"/>
    <col min="8221" max="8221" width="9.21875" style="89" customWidth="1"/>
    <col min="8222" max="8222" width="8.21875" style="89" customWidth="1"/>
    <col min="8223" max="8226" width="15.44140625" style="89" customWidth="1"/>
    <col min="8227" max="8227" width="11.77734375" style="89" customWidth="1"/>
    <col min="8228" max="8228" width="66.21875" style="89" customWidth="1"/>
    <col min="8229" max="8229" width="9.5546875" style="89" customWidth="1"/>
    <col min="8230" max="8230" width="60.44140625" style="89" customWidth="1"/>
    <col min="8231" max="8231" width="13.44140625" style="89" customWidth="1"/>
    <col min="8232" max="8232" width="56.21875" style="89" customWidth="1"/>
    <col min="8233" max="8233" width="9.5546875" style="89" customWidth="1"/>
    <col min="8234" max="8234" width="58.77734375" style="89" customWidth="1"/>
    <col min="8235" max="8235" width="9.5546875" style="89" customWidth="1"/>
    <col min="8236" max="8452" width="10.88671875" style="89"/>
    <col min="8453" max="8453" width="16.21875" style="89" customWidth="1"/>
    <col min="8454" max="8454" width="43.21875" style="89" customWidth="1"/>
    <col min="8455" max="8455" width="29.5546875" style="89" customWidth="1"/>
    <col min="8456" max="8456" width="34.21875" style="89" customWidth="1"/>
    <col min="8457" max="8457" width="7.5546875" style="89" customWidth="1"/>
    <col min="8458" max="8458" width="26.44140625" style="89" customWidth="1"/>
    <col min="8459" max="8459" width="17.21875" style="89" customWidth="1"/>
    <col min="8460" max="8460" width="19.21875" style="89" customWidth="1"/>
    <col min="8461" max="8461" width="18.44140625" style="89" customWidth="1"/>
    <col min="8462" max="8462" width="17.5546875" style="89" customWidth="1"/>
    <col min="8463" max="8464" width="18.77734375" style="89" customWidth="1"/>
    <col min="8465" max="8466" width="15.77734375" style="89" customWidth="1"/>
    <col min="8467" max="8467" width="11.77734375" style="89" customWidth="1"/>
    <col min="8468" max="8468" width="8" style="89" customWidth="1"/>
    <col min="8469" max="8469" width="9.21875" style="89" customWidth="1"/>
    <col min="8470" max="8470" width="11.77734375" style="89" customWidth="1"/>
    <col min="8471" max="8471" width="10" style="89" customWidth="1"/>
    <col min="8472" max="8474" width="9.21875" style="89" customWidth="1"/>
    <col min="8475" max="8475" width="9" style="89" customWidth="1"/>
    <col min="8476" max="8476" width="8.5546875" style="89" customWidth="1"/>
    <col min="8477" max="8477" width="9.21875" style="89" customWidth="1"/>
    <col min="8478" max="8478" width="8.21875" style="89" customWidth="1"/>
    <col min="8479" max="8482" width="15.44140625" style="89" customWidth="1"/>
    <col min="8483" max="8483" width="11.77734375" style="89" customWidth="1"/>
    <col min="8484" max="8484" width="66.21875" style="89" customWidth="1"/>
    <col min="8485" max="8485" width="9.5546875" style="89" customWidth="1"/>
    <col min="8486" max="8486" width="60.44140625" style="89" customWidth="1"/>
    <col min="8487" max="8487" width="13.44140625" style="89" customWidth="1"/>
    <col min="8488" max="8488" width="56.21875" style="89" customWidth="1"/>
    <col min="8489" max="8489" width="9.5546875" style="89" customWidth="1"/>
    <col min="8490" max="8490" width="58.77734375" style="89" customWidth="1"/>
    <col min="8491" max="8491" width="9.5546875" style="89" customWidth="1"/>
    <col min="8492" max="8708" width="10.88671875" style="89"/>
    <col min="8709" max="8709" width="16.21875" style="89" customWidth="1"/>
    <col min="8710" max="8710" width="43.21875" style="89" customWidth="1"/>
    <col min="8711" max="8711" width="29.5546875" style="89" customWidth="1"/>
    <col min="8712" max="8712" width="34.21875" style="89" customWidth="1"/>
    <col min="8713" max="8713" width="7.5546875" style="89" customWidth="1"/>
    <col min="8714" max="8714" width="26.44140625" style="89" customWidth="1"/>
    <col min="8715" max="8715" width="17.21875" style="89" customWidth="1"/>
    <col min="8716" max="8716" width="19.21875" style="89" customWidth="1"/>
    <col min="8717" max="8717" width="18.44140625" style="89" customWidth="1"/>
    <col min="8718" max="8718" width="17.5546875" style="89" customWidth="1"/>
    <col min="8719" max="8720" width="18.77734375" style="89" customWidth="1"/>
    <col min="8721" max="8722" width="15.77734375" style="89" customWidth="1"/>
    <col min="8723" max="8723" width="11.77734375" style="89" customWidth="1"/>
    <col min="8724" max="8724" width="8" style="89" customWidth="1"/>
    <col min="8725" max="8725" width="9.21875" style="89" customWidth="1"/>
    <col min="8726" max="8726" width="11.77734375" style="89" customWidth="1"/>
    <col min="8727" max="8727" width="10" style="89" customWidth="1"/>
    <col min="8728" max="8730" width="9.21875" style="89" customWidth="1"/>
    <col min="8731" max="8731" width="9" style="89" customWidth="1"/>
    <col min="8732" max="8732" width="8.5546875" style="89" customWidth="1"/>
    <col min="8733" max="8733" width="9.21875" style="89" customWidth="1"/>
    <col min="8734" max="8734" width="8.21875" style="89" customWidth="1"/>
    <col min="8735" max="8738" width="15.44140625" style="89" customWidth="1"/>
    <col min="8739" max="8739" width="11.77734375" style="89" customWidth="1"/>
    <col min="8740" max="8740" width="66.21875" style="89" customWidth="1"/>
    <col min="8741" max="8741" width="9.5546875" style="89" customWidth="1"/>
    <col min="8742" max="8742" width="60.44140625" style="89" customWidth="1"/>
    <col min="8743" max="8743" width="13.44140625" style="89" customWidth="1"/>
    <col min="8744" max="8744" width="56.21875" style="89" customWidth="1"/>
    <col min="8745" max="8745" width="9.5546875" style="89" customWidth="1"/>
    <col min="8746" max="8746" width="58.77734375" style="89" customWidth="1"/>
    <col min="8747" max="8747" width="9.5546875" style="89" customWidth="1"/>
    <col min="8748" max="8964" width="10.88671875" style="89"/>
    <col min="8965" max="8965" width="16.21875" style="89" customWidth="1"/>
    <col min="8966" max="8966" width="43.21875" style="89" customWidth="1"/>
    <col min="8967" max="8967" width="29.5546875" style="89" customWidth="1"/>
    <col min="8968" max="8968" width="34.21875" style="89" customWidth="1"/>
    <col min="8969" max="8969" width="7.5546875" style="89" customWidth="1"/>
    <col min="8970" max="8970" width="26.44140625" style="89" customWidth="1"/>
    <col min="8971" max="8971" width="17.21875" style="89" customWidth="1"/>
    <col min="8972" max="8972" width="19.21875" style="89" customWidth="1"/>
    <col min="8973" max="8973" width="18.44140625" style="89" customWidth="1"/>
    <col min="8974" max="8974" width="17.5546875" style="89" customWidth="1"/>
    <col min="8975" max="8976" width="18.77734375" style="89" customWidth="1"/>
    <col min="8977" max="8978" width="15.77734375" style="89" customWidth="1"/>
    <col min="8979" max="8979" width="11.77734375" style="89" customWidth="1"/>
    <col min="8980" max="8980" width="8" style="89" customWidth="1"/>
    <col min="8981" max="8981" width="9.21875" style="89" customWidth="1"/>
    <col min="8982" max="8982" width="11.77734375" style="89" customWidth="1"/>
    <col min="8983" max="8983" width="10" style="89" customWidth="1"/>
    <col min="8984" max="8986" width="9.21875" style="89" customWidth="1"/>
    <col min="8987" max="8987" width="9" style="89" customWidth="1"/>
    <col min="8988" max="8988" width="8.5546875" style="89" customWidth="1"/>
    <col min="8989" max="8989" width="9.21875" style="89" customWidth="1"/>
    <col min="8990" max="8990" width="8.21875" style="89" customWidth="1"/>
    <col min="8991" max="8994" width="15.44140625" style="89" customWidth="1"/>
    <col min="8995" max="8995" width="11.77734375" style="89" customWidth="1"/>
    <col min="8996" max="8996" width="66.21875" style="89" customWidth="1"/>
    <col min="8997" max="8997" width="9.5546875" style="89" customWidth="1"/>
    <col min="8998" max="8998" width="60.44140625" style="89" customWidth="1"/>
    <col min="8999" max="8999" width="13.44140625" style="89" customWidth="1"/>
    <col min="9000" max="9000" width="56.21875" style="89" customWidth="1"/>
    <col min="9001" max="9001" width="9.5546875" style="89" customWidth="1"/>
    <col min="9002" max="9002" width="58.77734375" style="89" customWidth="1"/>
    <col min="9003" max="9003" width="9.5546875" style="89" customWidth="1"/>
    <col min="9004" max="9220" width="10.88671875" style="89"/>
    <col min="9221" max="9221" width="16.21875" style="89" customWidth="1"/>
    <col min="9222" max="9222" width="43.21875" style="89" customWidth="1"/>
    <col min="9223" max="9223" width="29.5546875" style="89" customWidth="1"/>
    <col min="9224" max="9224" width="34.21875" style="89" customWidth="1"/>
    <col min="9225" max="9225" width="7.5546875" style="89" customWidth="1"/>
    <col min="9226" max="9226" width="26.44140625" style="89" customWidth="1"/>
    <col min="9227" max="9227" width="17.21875" style="89" customWidth="1"/>
    <col min="9228" max="9228" width="19.21875" style="89" customWidth="1"/>
    <col min="9229" max="9229" width="18.44140625" style="89" customWidth="1"/>
    <col min="9230" max="9230" width="17.5546875" style="89" customWidth="1"/>
    <col min="9231" max="9232" width="18.77734375" style="89" customWidth="1"/>
    <col min="9233" max="9234" width="15.77734375" style="89" customWidth="1"/>
    <col min="9235" max="9235" width="11.77734375" style="89" customWidth="1"/>
    <col min="9236" max="9236" width="8" style="89" customWidth="1"/>
    <col min="9237" max="9237" width="9.21875" style="89" customWidth="1"/>
    <col min="9238" max="9238" width="11.77734375" style="89" customWidth="1"/>
    <col min="9239" max="9239" width="10" style="89" customWidth="1"/>
    <col min="9240" max="9242" width="9.21875" style="89" customWidth="1"/>
    <col min="9243" max="9243" width="9" style="89" customWidth="1"/>
    <col min="9244" max="9244" width="8.5546875" style="89" customWidth="1"/>
    <col min="9245" max="9245" width="9.21875" style="89" customWidth="1"/>
    <col min="9246" max="9246" width="8.21875" style="89" customWidth="1"/>
    <col min="9247" max="9250" width="15.44140625" style="89" customWidth="1"/>
    <col min="9251" max="9251" width="11.77734375" style="89" customWidth="1"/>
    <col min="9252" max="9252" width="66.21875" style="89" customWidth="1"/>
    <col min="9253" max="9253" width="9.5546875" style="89" customWidth="1"/>
    <col min="9254" max="9254" width="60.44140625" style="89" customWidth="1"/>
    <col min="9255" max="9255" width="13.44140625" style="89" customWidth="1"/>
    <col min="9256" max="9256" width="56.21875" style="89" customWidth="1"/>
    <col min="9257" max="9257" width="9.5546875" style="89" customWidth="1"/>
    <col min="9258" max="9258" width="58.77734375" style="89" customWidth="1"/>
    <col min="9259" max="9259" width="9.5546875" style="89" customWidth="1"/>
    <col min="9260" max="9476" width="10.88671875" style="89"/>
    <col min="9477" max="9477" width="16.21875" style="89" customWidth="1"/>
    <col min="9478" max="9478" width="43.21875" style="89" customWidth="1"/>
    <col min="9479" max="9479" width="29.5546875" style="89" customWidth="1"/>
    <col min="9480" max="9480" width="34.21875" style="89" customWidth="1"/>
    <col min="9481" max="9481" width="7.5546875" style="89" customWidth="1"/>
    <col min="9482" max="9482" width="26.44140625" style="89" customWidth="1"/>
    <col min="9483" max="9483" width="17.21875" style="89" customWidth="1"/>
    <col min="9484" max="9484" width="19.21875" style="89" customWidth="1"/>
    <col min="9485" max="9485" width="18.44140625" style="89" customWidth="1"/>
    <col min="9486" max="9486" width="17.5546875" style="89" customWidth="1"/>
    <col min="9487" max="9488" width="18.77734375" style="89" customWidth="1"/>
    <col min="9489" max="9490" width="15.77734375" style="89" customWidth="1"/>
    <col min="9491" max="9491" width="11.77734375" style="89" customWidth="1"/>
    <col min="9492" max="9492" width="8" style="89" customWidth="1"/>
    <col min="9493" max="9493" width="9.21875" style="89" customWidth="1"/>
    <col min="9494" max="9494" width="11.77734375" style="89" customWidth="1"/>
    <col min="9495" max="9495" width="10" style="89" customWidth="1"/>
    <col min="9496" max="9498" width="9.21875" style="89" customWidth="1"/>
    <col min="9499" max="9499" width="9" style="89" customWidth="1"/>
    <col min="9500" max="9500" width="8.5546875" style="89" customWidth="1"/>
    <col min="9501" max="9501" width="9.21875" style="89" customWidth="1"/>
    <col min="9502" max="9502" width="8.21875" style="89" customWidth="1"/>
    <col min="9503" max="9506" width="15.44140625" style="89" customWidth="1"/>
    <col min="9507" max="9507" width="11.77734375" style="89" customWidth="1"/>
    <col min="9508" max="9508" width="66.21875" style="89" customWidth="1"/>
    <col min="9509" max="9509" width="9.5546875" style="89" customWidth="1"/>
    <col min="9510" max="9510" width="60.44140625" style="89" customWidth="1"/>
    <col min="9511" max="9511" width="13.44140625" style="89" customWidth="1"/>
    <col min="9512" max="9512" width="56.21875" style="89" customWidth="1"/>
    <col min="9513" max="9513" width="9.5546875" style="89" customWidth="1"/>
    <col min="9514" max="9514" width="58.77734375" style="89" customWidth="1"/>
    <col min="9515" max="9515" width="9.5546875" style="89" customWidth="1"/>
    <col min="9516" max="9732" width="10.88671875" style="89"/>
    <col min="9733" max="9733" width="16.21875" style="89" customWidth="1"/>
    <col min="9734" max="9734" width="43.21875" style="89" customWidth="1"/>
    <col min="9735" max="9735" width="29.5546875" style="89" customWidth="1"/>
    <col min="9736" max="9736" width="34.21875" style="89" customWidth="1"/>
    <col min="9737" max="9737" width="7.5546875" style="89" customWidth="1"/>
    <col min="9738" max="9738" width="26.44140625" style="89" customWidth="1"/>
    <col min="9739" max="9739" width="17.21875" style="89" customWidth="1"/>
    <col min="9740" max="9740" width="19.21875" style="89" customWidth="1"/>
    <col min="9741" max="9741" width="18.44140625" style="89" customWidth="1"/>
    <col min="9742" max="9742" width="17.5546875" style="89" customWidth="1"/>
    <col min="9743" max="9744" width="18.77734375" style="89" customWidth="1"/>
    <col min="9745" max="9746" width="15.77734375" style="89" customWidth="1"/>
    <col min="9747" max="9747" width="11.77734375" style="89" customWidth="1"/>
    <col min="9748" max="9748" width="8" style="89" customWidth="1"/>
    <col min="9749" max="9749" width="9.21875" style="89" customWidth="1"/>
    <col min="9750" max="9750" width="11.77734375" style="89" customWidth="1"/>
    <col min="9751" max="9751" width="10" style="89" customWidth="1"/>
    <col min="9752" max="9754" width="9.21875" style="89" customWidth="1"/>
    <col min="9755" max="9755" width="9" style="89" customWidth="1"/>
    <col min="9756" max="9756" width="8.5546875" style="89" customWidth="1"/>
    <col min="9757" max="9757" width="9.21875" style="89" customWidth="1"/>
    <col min="9758" max="9758" width="8.21875" style="89" customWidth="1"/>
    <col min="9759" max="9762" width="15.44140625" style="89" customWidth="1"/>
    <col min="9763" max="9763" width="11.77734375" style="89" customWidth="1"/>
    <col min="9764" max="9764" width="66.21875" style="89" customWidth="1"/>
    <col min="9765" max="9765" width="9.5546875" style="89" customWidth="1"/>
    <col min="9766" max="9766" width="60.44140625" style="89" customWidth="1"/>
    <col min="9767" max="9767" width="13.44140625" style="89" customWidth="1"/>
    <col min="9768" max="9768" width="56.21875" style="89" customWidth="1"/>
    <col min="9769" max="9769" width="9.5546875" style="89" customWidth="1"/>
    <col min="9770" max="9770" width="58.77734375" style="89" customWidth="1"/>
    <col min="9771" max="9771" width="9.5546875" style="89" customWidth="1"/>
    <col min="9772" max="9988" width="10.88671875" style="89"/>
    <col min="9989" max="9989" width="16.21875" style="89" customWidth="1"/>
    <col min="9990" max="9990" width="43.21875" style="89" customWidth="1"/>
    <col min="9991" max="9991" width="29.5546875" style="89" customWidth="1"/>
    <col min="9992" max="9992" width="34.21875" style="89" customWidth="1"/>
    <col min="9993" max="9993" width="7.5546875" style="89" customWidth="1"/>
    <col min="9994" max="9994" width="26.44140625" style="89" customWidth="1"/>
    <col min="9995" max="9995" width="17.21875" style="89" customWidth="1"/>
    <col min="9996" max="9996" width="19.21875" style="89" customWidth="1"/>
    <col min="9997" max="9997" width="18.44140625" style="89" customWidth="1"/>
    <col min="9998" max="9998" width="17.5546875" style="89" customWidth="1"/>
    <col min="9999" max="10000" width="18.77734375" style="89" customWidth="1"/>
    <col min="10001" max="10002" width="15.77734375" style="89" customWidth="1"/>
    <col min="10003" max="10003" width="11.77734375" style="89" customWidth="1"/>
    <col min="10004" max="10004" width="8" style="89" customWidth="1"/>
    <col min="10005" max="10005" width="9.21875" style="89" customWidth="1"/>
    <col min="10006" max="10006" width="11.77734375" style="89" customWidth="1"/>
    <col min="10007" max="10007" width="10" style="89" customWidth="1"/>
    <col min="10008" max="10010" width="9.21875" style="89" customWidth="1"/>
    <col min="10011" max="10011" width="9" style="89" customWidth="1"/>
    <col min="10012" max="10012" width="8.5546875" style="89" customWidth="1"/>
    <col min="10013" max="10013" width="9.21875" style="89" customWidth="1"/>
    <col min="10014" max="10014" width="8.21875" style="89" customWidth="1"/>
    <col min="10015" max="10018" width="15.44140625" style="89" customWidth="1"/>
    <col min="10019" max="10019" width="11.77734375" style="89" customWidth="1"/>
    <col min="10020" max="10020" width="66.21875" style="89" customWidth="1"/>
    <col min="10021" max="10021" width="9.5546875" style="89" customWidth="1"/>
    <col min="10022" max="10022" width="60.44140625" style="89" customWidth="1"/>
    <col min="10023" max="10023" width="13.44140625" style="89" customWidth="1"/>
    <col min="10024" max="10024" width="56.21875" style="89" customWidth="1"/>
    <col min="10025" max="10025" width="9.5546875" style="89" customWidth="1"/>
    <col min="10026" max="10026" width="58.77734375" style="89" customWidth="1"/>
    <col min="10027" max="10027" width="9.5546875" style="89" customWidth="1"/>
    <col min="10028" max="10244" width="10.88671875" style="89"/>
    <col min="10245" max="10245" width="16.21875" style="89" customWidth="1"/>
    <col min="10246" max="10246" width="43.21875" style="89" customWidth="1"/>
    <col min="10247" max="10247" width="29.5546875" style="89" customWidth="1"/>
    <col min="10248" max="10248" width="34.21875" style="89" customWidth="1"/>
    <col min="10249" max="10249" width="7.5546875" style="89" customWidth="1"/>
    <col min="10250" max="10250" width="26.44140625" style="89" customWidth="1"/>
    <col min="10251" max="10251" width="17.21875" style="89" customWidth="1"/>
    <col min="10252" max="10252" width="19.21875" style="89" customWidth="1"/>
    <col min="10253" max="10253" width="18.44140625" style="89" customWidth="1"/>
    <col min="10254" max="10254" width="17.5546875" style="89" customWidth="1"/>
    <col min="10255" max="10256" width="18.77734375" style="89" customWidth="1"/>
    <col min="10257" max="10258" width="15.77734375" style="89" customWidth="1"/>
    <col min="10259" max="10259" width="11.77734375" style="89" customWidth="1"/>
    <col min="10260" max="10260" width="8" style="89" customWidth="1"/>
    <col min="10261" max="10261" width="9.21875" style="89" customWidth="1"/>
    <col min="10262" max="10262" width="11.77734375" style="89" customWidth="1"/>
    <col min="10263" max="10263" width="10" style="89" customWidth="1"/>
    <col min="10264" max="10266" width="9.21875" style="89" customWidth="1"/>
    <col min="10267" max="10267" width="9" style="89" customWidth="1"/>
    <col min="10268" max="10268" width="8.5546875" style="89" customWidth="1"/>
    <col min="10269" max="10269" width="9.21875" style="89" customWidth="1"/>
    <col min="10270" max="10270" width="8.21875" style="89" customWidth="1"/>
    <col min="10271" max="10274" width="15.44140625" style="89" customWidth="1"/>
    <col min="10275" max="10275" width="11.77734375" style="89" customWidth="1"/>
    <col min="10276" max="10276" width="66.21875" style="89" customWidth="1"/>
    <col min="10277" max="10277" width="9.5546875" style="89" customWidth="1"/>
    <col min="10278" max="10278" width="60.44140625" style="89" customWidth="1"/>
    <col min="10279" max="10279" width="13.44140625" style="89" customWidth="1"/>
    <col min="10280" max="10280" width="56.21875" style="89" customWidth="1"/>
    <col min="10281" max="10281" width="9.5546875" style="89" customWidth="1"/>
    <col min="10282" max="10282" width="58.77734375" style="89" customWidth="1"/>
    <col min="10283" max="10283" width="9.5546875" style="89" customWidth="1"/>
    <col min="10284" max="10500" width="10.88671875" style="89"/>
    <col min="10501" max="10501" width="16.21875" style="89" customWidth="1"/>
    <col min="10502" max="10502" width="43.21875" style="89" customWidth="1"/>
    <col min="10503" max="10503" width="29.5546875" style="89" customWidth="1"/>
    <col min="10504" max="10504" width="34.21875" style="89" customWidth="1"/>
    <col min="10505" max="10505" width="7.5546875" style="89" customWidth="1"/>
    <col min="10506" max="10506" width="26.44140625" style="89" customWidth="1"/>
    <col min="10507" max="10507" width="17.21875" style="89" customWidth="1"/>
    <col min="10508" max="10508" width="19.21875" style="89" customWidth="1"/>
    <col min="10509" max="10509" width="18.44140625" style="89" customWidth="1"/>
    <col min="10510" max="10510" width="17.5546875" style="89" customWidth="1"/>
    <col min="10511" max="10512" width="18.77734375" style="89" customWidth="1"/>
    <col min="10513" max="10514" width="15.77734375" style="89" customWidth="1"/>
    <col min="10515" max="10515" width="11.77734375" style="89" customWidth="1"/>
    <col min="10516" max="10516" width="8" style="89" customWidth="1"/>
    <col min="10517" max="10517" width="9.21875" style="89" customWidth="1"/>
    <col min="10518" max="10518" width="11.77734375" style="89" customWidth="1"/>
    <col min="10519" max="10519" width="10" style="89" customWidth="1"/>
    <col min="10520" max="10522" width="9.21875" style="89" customWidth="1"/>
    <col min="10523" max="10523" width="9" style="89" customWidth="1"/>
    <col min="10524" max="10524" width="8.5546875" style="89" customWidth="1"/>
    <col min="10525" max="10525" width="9.21875" style="89" customWidth="1"/>
    <col min="10526" max="10526" width="8.21875" style="89" customWidth="1"/>
    <col min="10527" max="10530" width="15.44140625" style="89" customWidth="1"/>
    <col min="10531" max="10531" width="11.77734375" style="89" customWidth="1"/>
    <col min="10532" max="10532" width="66.21875" style="89" customWidth="1"/>
    <col min="10533" max="10533" width="9.5546875" style="89" customWidth="1"/>
    <col min="10534" max="10534" width="60.44140625" style="89" customWidth="1"/>
    <col min="10535" max="10535" width="13.44140625" style="89" customWidth="1"/>
    <col min="10536" max="10536" width="56.21875" style="89" customWidth="1"/>
    <col min="10537" max="10537" width="9.5546875" style="89" customWidth="1"/>
    <col min="10538" max="10538" width="58.77734375" style="89" customWidth="1"/>
    <col min="10539" max="10539" width="9.5546875" style="89" customWidth="1"/>
    <col min="10540" max="10756" width="10.88671875" style="89"/>
    <col min="10757" max="10757" width="16.21875" style="89" customWidth="1"/>
    <col min="10758" max="10758" width="43.21875" style="89" customWidth="1"/>
    <col min="10759" max="10759" width="29.5546875" style="89" customWidth="1"/>
    <col min="10760" max="10760" width="34.21875" style="89" customWidth="1"/>
    <col min="10761" max="10761" width="7.5546875" style="89" customWidth="1"/>
    <col min="10762" max="10762" width="26.44140625" style="89" customWidth="1"/>
    <col min="10763" max="10763" width="17.21875" style="89" customWidth="1"/>
    <col min="10764" max="10764" width="19.21875" style="89" customWidth="1"/>
    <col min="10765" max="10765" width="18.44140625" style="89" customWidth="1"/>
    <col min="10766" max="10766" width="17.5546875" style="89" customWidth="1"/>
    <col min="10767" max="10768" width="18.77734375" style="89" customWidth="1"/>
    <col min="10769" max="10770" width="15.77734375" style="89" customWidth="1"/>
    <col min="10771" max="10771" width="11.77734375" style="89" customWidth="1"/>
    <col min="10772" max="10772" width="8" style="89" customWidth="1"/>
    <col min="10773" max="10773" width="9.21875" style="89" customWidth="1"/>
    <col min="10774" max="10774" width="11.77734375" style="89" customWidth="1"/>
    <col min="10775" max="10775" width="10" style="89" customWidth="1"/>
    <col min="10776" max="10778" width="9.21875" style="89" customWidth="1"/>
    <col min="10779" max="10779" width="9" style="89" customWidth="1"/>
    <col min="10780" max="10780" width="8.5546875" style="89" customWidth="1"/>
    <col min="10781" max="10781" width="9.21875" style="89" customWidth="1"/>
    <col min="10782" max="10782" width="8.21875" style="89" customWidth="1"/>
    <col min="10783" max="10786" width="15.44140625" style="89" customWidth="1"/>
    <col min="10787" max="10787" width="11.77734375" style="89" customWidth="1"/>
    <col min="10788" max="10788" width="66.21875" style="89" customWidth="1"/>
    <col min="10789" max="10789" width="9.5546875" style="89" customWidth="1"/>
    <col min="10790" max="10790" width="60.44140625" style="89" customWidth="1"/>
    <col min="10791" max="10791" width="13.44140625" style="89" customWidth="1"/>
    <col min="10792" max="10792" width="56.21875" style="89" customWidth="1"/>
    <col min="10793" max="10793" width="9.5546875" style="89" customWidth="1"/>
    <col min="10794" max="10794" width="58.77734375" style="89" customWidth="1"/>
    <col min="10795" max="10795" width="9.5546875" style="89" customWidth="1"/>
    <col min="10796" max="11012" width="10.88671875" style="89"/>
    <col min="11013" max="11013" width="16.21875" style="89" customWidth="1"/>
    <col min="11014" max="11014" width="43.21875" style="89" customWidth="1"/>
    <col min="11015" max="11015" width="29.5546875" style="89" customWidth="1"/>
    <col min="11016" max="11016" width="34.21875" style="89" customWidth="1"/>
    <col min="11017" max="11017" width="7.5546875" style="89" customWidth="1"/>
    <col min="11018" max="11018" width="26.44140625" style="89" customWidth="1"/>
    <col min="11019" max="11019" width="17.21875" style="89" customWidth="1"/>
    <col min="11020" max="11020" width="19.21875" style="89" customWidth="1"/>
    <col min="11021" max="11021" width="18.44140625" style="89" customWidth="1"/>
    <col min="11022" max="11022" width="17.5546875" style="89" customWidth="1"/>
    <col min="11023" max="11024" width="18.77734375" style="89" customWidth="1"/>
    <col min="11025" max="11026" width="15.77734375" style="89" customWidth="1"/>
    <col min="11027" max="11027" width="11.77734375" style="89" customWidth="1"/>
    <col min="11028" max="11028" width="8" style="89" customWidth="1"/>
    <col min="11029" max="11029" width="9.21875" style="89" customWidth="1"/>
    <col min="11030" max="11030" width="11.77734375" style="89" customWidth="1"/>
    <col min="11031" max="11031" width="10" style="89" customWidth="1"/>
    <col min="11032" max="11034" width="9.21875" style="89" customWidth="1"/>
    <col min="11035" max="11035" width="9" style="89" customWidth="1"/>
    <col min="11036" max="11036" width="8.5546875" style="89" customWidth="1"/>
    <col min="11037" max="11037" width="9.21875" style="89" customWidth="1"/>
    <col min="11038" max="11038" width="8.21875" style="89" customWidth="1"/>
    <col min="11039" max="11042" width="15.44140625" style="89" customWidth="1"/>
    <col min="11043" max="11043" width="11.77734375" style="89" customWidth="1"/>
    <col min="11044" max="11044" width="66.21875" style="89" customWidth="1"/>
    <col min="11045" max="11045" width="9.5546875" style="89" customWidth="1"/>
    <col min="11046" max="11046" width="60.44140625" style="89" customWidth="1"/>
    <col min="11047" max="11047" width="13.44140625" style="89" customWidth="1"/>
    <col min="11048" max="11048" width="56.21875" style="89" customWidth="1"/>
    <col min="11049" max="11049" width="9.5546875" style="89" customWidth="1"/>
    <col min="11050" max="11050" width="58.77734375" style="89" customWidth="1"/>
    <col min="11051" max="11051" width="9.5546875" style="89" customWidth="1"/>
    <col min="11052" max="11268" width="10.88671875" style="89"/>
    <col min="11269" max="11269" width="16.21875" style="89" customWidth="1"/>
    <col min="11270" max="11270" width="43.21875" style="89" customWidth="1"/>
    <col min="11271" max="11271" width="29.5546875" style="89" customWidth="1"/>
    <col min="11272" max="11272" width="34.21875" style="89" customWidth="1"/>
    <col min="11273" max="11273" width="7.5546875" style="89" customWidth="1"/>
    <col min="11274" max="11274" width="26.44140625" style="89" customWidth="1"/>
    <col min="11275" max="11275" width="17.21875" style="89" customWidth="1"/>
    <col min="11276" max="11276" width="19.21875" style="89" customWidth="1"/>
    <col min="11277" max="11277" width="18.44140625" style="89" customWidth="1"/>
    <col min="11278" max="11278" width="17.5546875" style="89" customWidth="1"/>
    <col min="11279" max="11280" width="18.77734375" style="89" customWidth="1"/>
    <col min="11281" max="11282" width="15.77734375" style="89" customWidth="1"/>
    <col min="11283" max="11283" width="11.77734375" style="89" customWidth="1"/>
    <col min="11284" max="11284" width="8" style="89" customWidth="1"/>
    <col min="11285" max="11285" width="9.21875" style="89" customWidth="1"/>
    <col min="11286" max="11286" width="11.77734375" style="89" customWidth="1"/>
    <col min="11287" max="11287" width="10" style="89" customWidth="1"/>
    <col min="11288" max="11290" width="9.21875" style="89" customWidth="1"/>
    <col min="11291" max="11291" width="9" style="89" customWidth="1"/>
    <col min="11292" max="11292" width="8.5546875" style="89" customWidth="1"/>
    <col min="11293" max="11293" width="9.21875" style="89" customWidth="1"/>
    <col min="11294" max="11294" width="8.21875" style="89" customWidth="1"/>
    <col min="11295" max="11298" width="15.44140625" style="89" customWidth="1"/>
    <col min="11299" max="11299" width="11.77734375" style="89" customWidth="1"/>
    <col min="11300" max="11300" width="66.21875" style="89" customWidth="1"/>
    <col min="11301" max="11301" width="9.5546875" style="89" customWidth="1"/>
    <col min="11302" max="11302" width="60.44140625" style="89" customWidth="1"/>
    <col min="11303" max="11303" width="13.44140625" style="89" customWidth="1"/>
    <col min="11304" max="11304" width="56.21875" style="89" customWidth="1"/>
    <col min="11305" max="11305" width="9.5546875" style="89" customWidth="1"/>
    <col min="11306" max="11306" width="58.77734375" style="89" customWidth="1"/>
    <col min="11307" max="11307" width="9.5546875" style="89" customWidth="1"/>
    <col min="11308" max="11524" width="10.88671875" style="89"/>
    <col min="11525" max="11525" width="16.21875" style="89" customWidth="1"/>
    <col min="11526" max="11526" width="43.21875" style="89" customWidth="1"/>
    <col min="11527" max="11527" width="29.5546875" style="89" customWidth="1"/>
    <col min="11528" max="11528" width="34.21875" style="89" customWidth="1"/>
    <col min="11529" max="11529" width="7.5546875" style="89" customWidth="1"/>
    <col min="11530" max="11530" width="26.44140625" style="89" customWidth="1"/>
    <col min="11531" max="11531" width="17.21875" style="89" customWidth="1"/>
    <col min="11532" max="11532" width="19.21875" style="89" customWidth="1"/>
    <col min="11533" max="11533" width="18.44140625" style="89" customWidth="1"/>
    <col min="11534" max="11534" width="17.5546875" style="89" customWidth="1"/>
    <col min="11535" max="11536" width="18.77734375" style="89" customWidth="1"/>
    <col min="11537" max="11538" width="15.77734375" style="89" customWidth="1"/>
    <col min="11539" max="11539" width="11.77734375" style="89" customWidth="1"/>
    <col min="11540" max="11540" width="8" style="89" customWidth="1"/>
    <col min="11541" max="11541" width="9.21875" style="89" customWidth="1"/>
    <col min="11542" max="11542" width="11.77734375" style="89" customWidth="1"/>
    <col min="11543" max="11543" width="10" style="89" customWidth="1"/>
    <col min="11544" max="11546" width="9.21875" style="89" customWidth="1"/>
    <col min="11547" max="11547" width="9" style="89" customWidth="1"/>
    <col min="11548" max="11548" width="8.5546875" style="89" customWidth="1"/>
    <col min="11549" max="11549" width="9.21875" style="89" customWidth="1"/>
    <col min="11550" max="11550" width="8.21875" style="89" customWidth="1"/>
    <col min="11551" max="11554" width="15.44140625" style="89" customWidth="1"/>
    <col min="11555" max="11555" width="11.77734375" style="89" customWidth="1"/>
    <col min="11556" max="11556" width="66.21875" style="89" customWidth="1"/>
    <col min="11557" max="11557" width="9.5546875" style="89" customWidth="1"/>
    <col min="11558" max="11558" width="60.44140625" style="89" customWidth="1"/>
    <col min="11559" max="11559" width="13.44140625" style="89" customWidth="1"/>
    <col min="11560" max="11560" width="56.21875" style="89" customWidth="1"/>
    <col min="11561" max="11561" width="9.5546875" style="89" customWidth="1"/>
    <col min="11562" max="11562" width="58.77734375" style="89" customWidth="1"/>
    <col min="11563" max="11563" width="9.5546875" style="89" customWidth="1"/>
    <col min="11564" max="11780" width="10.88671875" style="89"/>
    <col min="11781" max="11781" width="16.21875" style="89" customWidth="1"/>
    <col min="11782" max="11782" width="43.21875" style="89" customWidth="1"/>
    <col min="11783" max="11783" width="29.5546875" style="89" customWidth="1"/>
    <col min="11784" max="11784" width="34.21875" style="89" customWidth="1"/>
    <col min="11785" max="11785" width="7.5546875" style="89" customWidth="1"/>
    <col min="11786" max="11786" width="26.44140625" style="89" customWidth="1"/>
    <col min="11787" max="11787" width="17.21875" style="89" customWidth="1"/>
    <col min="11788" max="11788" width="19.21875" style="89" customWidth="1"/>
    <col min="11789" max="11789" width="18.44140625" style="89" customWidth="1"/>
    <col min="11790" max="11790" width="17.5546875" style="89" customWidth="1"/>
    <col min="11791" max="11792" width="18.77734375" style="89" customWidth="1"/>
    <col min="11793" max="11794" width="15.77734375" style="89" customWidth="1"/>
    <col min="11795" max="11795" width="11.77734375" style="89" customWidth="1"/>
    <col min="11796" max="11796" width="8" style="89" customWidth="1"/>
    <col min="11797" max="11797" width="9.21875" style="89" customWidth="1"/>
    <col min="11798" max="11798" width="11.77734375" style="89" customWidth="1"/>
    <col min="11799" max="11799" width="10" style="89" customWidth="1"/>
    <col min="11800" max="11802" width="9.21875" style="89" customWidth="1"/>
    <col min="11803" max="11803" width="9" style="89" customWidth="1"/>
    <col min="11804" max="11804" width="8.5546875" style="89" customWidth="1"/>
    <col min="11805" max="11805" width="9.21875" style="89" customWidth="1"/>
    <col min="11806" max="11806" width="8.21875" style="89" customWidth="1"/>
    <col min="11807" max="11810" width="15.44140625" style="89" customWidth="1"/>
    <col min="11811" max="11811" width="11.77734375" style="89" customWidth="1"/>
    <col min="11812" max="11812" width="66.21875" style="89" customWidth="1"/>
    <col min="11813" max="11813" width="9.5546875" style="89" customWidth="1"/>
    <col min="11814" max="11814" width="60.44140625" style="89" customWidth="1"/>
    <col min="11815" max="11815" width="13.44140625" style="89" customWidth="1"/>
    <col min="11816" max="11816" width="56.21875" style="89" customWidth="1"/>
    <col min="11817" max="11817" width="9.5546875" style="89" customWidth="1"/>
    <col min="11818" max="11818" width="58.77734375" style="89" customWidth="1"/>
    <col min="11819" max="11819" width="9.5546875" style="89" customWidth="1"/>
    <col min="11820" max="12036" width="10.88671875" style="89"/>
    <col min="12037" max="12037" width="16.21875" style="89" customWidth="1"/>
    <col min="12038" max="12038" width="43.21875" style="89" customWidth="1"/>
    <col min="12039" max="12039" width="29.5546875" style="89" customWidth="1"/>
    <col min="12040" max="12040" width="34.21875" style="89" customWidth="1"/>
    <col min="12041" max="12041" width="7.5546875" style="89" customWidth="1"/>
    <col min="12042" max="12042" width="26.44140625" style="89" customWidth="1"/>
    <col min="12043" max="12043" width="17.21875" style="89" customWidth="1"/>
    <col min="12044" max="12044" width="19.21875" style="89" customWidth="1"/>
    <col min="12045" max="12045" width="18.44140625" style="89" customWidth="1"/>
    <col min="12046" max="12046" width="17.5546875" style="89" customWidth="1"/>
    <col min="12047" max="12048" width="18.77734375" style="89" customWidth="1"/>
    <col min="12049" max="12050" width="15.77734375" style="89" customWidth="1"/>
    <col min="12051" max="12051" width="11.77734375" style="89" customWidth="1"/>
    <col min="12052" max="12052" width="8" style="89" customWidth="1"/>
    <col min="12053" max="12053" width="9.21875" style="89" customWidth="1"/>
    <col min="12054" max="12054" width="11.77734375" style="89" customWidth="1"/>
    <col min="12055" max="12055" width="10" style="89" customWidth="1"/>
    <col min="12056" max="12058" width="9.21875" style="89" customWidth="1"/>
    <col min="12059" max="12059" width="9" style="89" customWidth="1"/>
    <col min="12060" max="12060" width="8.5546875" style="89" customWidth="1"/>
    <col min="12061" max="12061" width="9.21875" style="89" customWidth="1"/>
    <col min="12062" max="12062" width="8.21875" style="89" customWidth="1"/>
    <col min="12063" max="12066" width="15.44140625" style="89" customWidth="1"/>
    <col min="12067" max="12067" width="11.77734375" style="89" customWidth="1"/>
    <col min="12068" max="12068" width="66.21875" style="89" customWidth="1"/>
    <col min="12069" max="12069" width="9.5546875" style="89" customWidth="1"/>
    <col min="12070" max="12070" width="60.44140625" style="89" customWidth="1"/>
    <col min="12071" max="12071" width="13.44140625" style="89" customWidth="1"/>
    <col min="12072" max="12072" width="56.21875" style="89" customWidth="1"/>
    <col min="12073" max="12073" width="9.5546875" style="89" customWidth="1"/>
    <col min="12074" max="12074" width="58.77734375" style="89" customWidth="1"/>
    <col min="12075" max="12075" width="9.5546875" style="89" customWidth="1"/>
    <col min="12076" max="12292" width="10.88671875" style="89"/>
    <col min="12293" max="12293" width="16.21875" style="89" customWidth="1"/>
    <col min="12294" max="12294" width="43.21875" style="89" customWidth="1"/>
    <col min="12295" max="12295" width="29.5546875" style="89" customWidth="1"/>
    <col min="12296" max="12296" width="34.21875" style="89" customWidth="1"/>
    <col min="12297" max="12297" width="7.5546875" style="89" customWidth="1"/>
    <col min="12298" max="12298" width="26.44140625" style="89" customWidth="1"/>
    <col min="12299" max="12299" width="17.21875" style="89" customWidth="1"/>
    <col min="12300" max="12300" width="19.21875" style="89" customWidth="1"/>
    <col min="12301" max="12301" width="18.44140625" style="89" customWidth="1"/>
    <col min="12302" max="12302" width="17.5546875" style="89" customWidth="1"/>
    <col min="12303" max="12304" width="18.77734375" style="89" customWidth="1"/>
    <col min="12305" max="12306" width="15.77734375" style="89" customWidth="1"/>
    <col min="12307" max="12307" width="11.77734375" style="89" customWidth="1"/>
    <col min="12308" max="12308" width="8" style="89" customWidth="1"/>
    <col min="12309" max="12309" width="9.21875" style="89" customWidth="1"/>
    <col min="12310" max="12310" width="11.77734375" style="89" customWidth="1"/>
    <col min="12311" max="12311" width="10" style="89" customWidth="1"/>
    <col min="12312" max="12314" width="9.21875" style="89" customWidth="1"/>
    <col min="12315" max="12315" width="9" style="89" customWidth="1"/>
    <col min="12316" max="12316" width="8.5546875" style="89" customWidth="1"/>
    <col min="12317" max="12317" width="9.21875" style="89" customWidth="1"/>
    <col min="12318" max="12318" width="8.21875" style="89" customWidth="1"/>
    <col min="12319" max="12322" width="15.44140625" style="89" customWidth="1"/>
    <col min="12323" max="12323" width="11.77734375" style="89" customWidth="1"/>
    <col min="12324" max="12324" width="66.21875" style="89" customWidth="1"/>
    <col min="12325" max="12325" width="9.5546875" style="89" customWidth="1"/>
    <col min="12326" max="12326" width="60.44140625" style="89" customWidth="1"/>
    <col min="12327" max="12327" width="13.44140625" style="89" customWidth="1"/>
    <col min="12328" max="12328" width="56.21875" style="89" customWidth="1"/>
    <col min="12329" max="12329" width="9.5546875" style="89" customWidth="1"/>
    <col min="12330" max="12330" width="58.77734375" style="89" customWidth="1"/>
    <col min="12331" max="12331" width="9.5546875" style="89" customWidth="1"/>
    <col min="12332" max="12548" width="10.88671875" style="89"/>
    <col min="12549" max="12549" width="16.21875" style="89" customWidth="1"/>
    <col min="12550" max="12550" width="43.21875" style="89" customWidth="1"/>
    <col min="12551" max="12551" width="29.5546875" style="89" customWidth="1"/>
    <col min="12552" max="12552" width="34.21875" style="89" customWidth="1"/>
    <col min="12553" max="12553" width="7.5546875" style="89" customWidth="1"/>
    <col min="12554" max="12554" width="26.44140625" style="89" customWidth="1"/>
    <col min="12555" max="12555" width="17.21875" style="89" customWidth="1"/>
    <col min="12556" max="12556" width="19.21875" style="89" customWidth="1"/>
    <col min="12557" max="12557" width="18.44140625" style="89" customWidth="1"/>
    <col min="12558" max="12558" width="17.5546875" style="89" customWidth="1"/>
    <col min="12559" max="12560" width="18.77734375" style="89" customWidth="1"/>
    <col min="12561" max="12562" width="15.77734375" style="89" customWidth="1"/>
    <col min="12563" max="12563" width="11.77734375" style="89" customWidth="1"/>
    <col min="12564" max="12564" width="8" style="89" customWidth="1"/>
    <col min="12565" max="12565" width="9.21875" style="89" customWidth="1"/>
    <col min="12566" max="12566" width="11.77734375" style="89" customWidth="1"/>
    <col min="12567" max="12567" width="10" style="89" customWidth="1"/>
    <col min="12568" max="12570" width="9.21875" style="89" customWidth="1"/>
    <col min="12571" max="12571" width="9" style="89" customWidth="1"/>
    <col min="12572" max="12572" width="8.5546875" style="89" customWidth="1"/>
    <col min="12573" max="12573" width="9.21875" style="89" customWidth="1"/>
    <col min="12574" max="12574" width="8.21875" style="89" customWidth="1"/>
    <col min="12575" max="12578" width="15.44140625" style="89" customWidth="1"/>
    <col min="12579" max="12579" width="11.77734375" style="89" customWidth="1"/>
    <col min="12580" max="12580" width="66.21875" style="89" customWidth="1"/>
    <col min="12581" max="12581" width="9.5546875" style="89" customWidth="1"/>
    <col min="12582" max="12582" width="60.44140625" style="89" customWidth="1"/>
    <col min="12583" max="12583" width="13.44140625" style="89" customWidth="1"/>
    <col min="12584" max="12584" width="56.21875" style="89" customWidth="1"/>
    <col min="12585" max="12585" width="9.5546875" style="89" customWidth="1"/>
    <col min="12586" max="12586" width="58.77734375" style="89" customWidth="1"/>
    <col min="12587" max="12587" width="9.5546875" style="89" customWidth="1"/>
    <col min="12588" max="12804" width="10.88671875" style="89"/>
    <col min="12805" max="12805" width="16.21875" style="89" customWidth="1"/>
    <col min="12806" max="12806" width="43.21875" style="89" customWidth="1"/>
    <col min="12807" max="12807" width="29.5546875" style="89" customWidth="1"/>
    <col min="12808" max="12808" width="34.21875" style="89" customWidth="1"/>
    <col min="12809" max="12809" width="7.5546875" style="89" customWidth="1"/>
    <col min="12810" max="12810" width="26.44140625" style="89" customWidth="1"/>
    <col min="12811" max="12811" width="17.21875" style="89" customWidth="1"/>
    <col min="12812" max="12812" width="19.21875" style="89" customWidth="1"/>
    <col min="12813" max="12813" width="18.44140625" style="89" customWidth="1"/>
    <col min="12814" max="12814" width="17.5546875" style="89" customWidth="1"/>
    <col min="12815" max="12816" width="18.77734375" style="89" customWidth="1"/>
    <col min="12817" max="12818" width="15.77734375" style="89" customWidth="1"/>
    <col min="12819" max="12819" width="11.77734375" style="89" customWidth="1"/>
    <col min="12820" max="12820" width="8" style="89" customWidth="1"/>
    <col min="12821" max="12821" width="9.21875" style="89" customWidth="1"/>
    <col min="12822" max="12822" width="11.77734375" style="89" customWidth="1"/>
    <col min="12823" max="12823" width="10" style="89" customWidth="1"/>
    <col min="12824" max="12826" width="9.21875" style="89" customWidth="1"/>
    <col min="12827" max="12827" width="9" style="89" customWidth="1"/>
    <col min="12828" max="12828" width="8.5546875" style="89" customWidth="1"/>
    <col min="12829" max="12829" width="9.21875" style="89" customWidth="1"/>
    <col min="12830" max="12830" width="8.21875" style="89" customWidth="1"/>
    <col min="12831" max="12834" width="15.44140625" style="89" customWidth="1"/>
    <col min="12835" max="12835" width="11.77734375" style="89" customWidth="1"/>
    <col min="12836" max="12836" width="66.21875" style="89" customWidth="1"/>
    <col min="12837" max="12837" width="9.5546875" style="89" customWidth="1"/>
    <col min="12838" max="12838" width="60.44140625" style="89" customWidth="1"/>
    <col min="12839" max="12839" width="13.44140625" style="89" customWidth="1"/>
    <col min="12840" max="12840" width="56.21875" style="89" customWidth="1"/>
    <col min="12841" max="12841" width="9.5546875" style="89" customWidth="1"/>
    <col min="12842" max="12842" width="58.77734375" style="89" customWidth="1"/>
    <col min="12843" max="12843" width="9.5546875" style="89" customWidth="1"/>
    <col min="12844" max="13060" width="10.88671875" style="89"/>
    <col min="13061" max="13061" width="16.21875" style="89" customWidth="1"/>
    <col min="13062" max="13062" width="43.21875" style="89" customWidth="1"/>
    <col min="13063" max="13063" width="29.5546875" style="89" customWidth="1"/>
    <col min="13064" max="13064" width="34.21875" style="89" customWidth="1"/>
    <col min="13065" max="13065" width="7.5546875" style="89" customWidth="1"/>
    <col min="13066" max="13066" width="26.44140625" style="89" customWidth="1"/>
    <col min="13067" max="13067" width="17.21875" style="89" customWidth="1"/>
    <col min="13068" max="13068" width="19.21875" style="89" customWidth="1"/>
    <col min="13069" max="13069" width="18.44140625" style="89" customWidth="1"/>
    <col min="13070" max="13070" width="17.5546875" style="89" customWidth="1"/>
    <col min="13071" max="13072" width="18.77734375" style="89" customWidth="1"/>
    <col min="13073" max="13074" width="15.77734375" style="89" customWidth="1"/>
    <col min="13075" max="13075" width="11.77734375" style="89" customWidth="1"/>
    <col min="13076" max="13076" width="8" style="89" customWidth="1"/>
    <col min="13077" max="13077" width="9.21875" style="89" customWidth="1"/>
    <col min="13078" max="13078" width="11.77734375" style="89" customWidth="1"/>
    <col min="13079" max="13079" width="10" style="89" customWidth="1"/>
    <col min="13080" max="13082" width="9.21875" style="89" customWidth="1"/>
    <col min="13083" max="13083" width="9" style="89" customWidth="1"/>
    <col min="13084" max="13084" width="8.5546875" style="89" customWidth="1"/>
    <col min="13085" max="13085" width="9.21875" style="89" customWidth="1"/>
    <col min="13086" max="13086" width="8.21875" style="89" customWidth="1"/>
    <col min="13087" max="13090" width="15.44140625" style="89" customWidth="1"/>
    <col min="13091" max="13091" width="11.77734375" style="89" customWidth="1"/>
    <col min="13092" max="13092" width="66.21875" style="89" customWidth="1"/>
    <col min="13093" max="13093" width="9.5546875" style="89" customWidth="1"/>
    <col min="13094" max="13094" width="60.44140625" style="89" customWidth="1"/>
    <col min="13095" max="13095" width="13.44140625" style="89" customWidth="1"/>
    <col min="13096" max="13096" width="56.21875" style="89" customWidth="1"/>
    <col min="13097" max="13097" width="9.5546875" style="89" customWidth="1"/>
    <col min="13098" max="13098" width="58.77734375" style="89" customWidth="1"/>
    <col min="13099" max="13099" width="9.5546875" style="89" customWidth="1"/>
    <col min="13100" max="13316" width="10.88671875" style="89"/>
    <col min="13317" max="13317" width="16.21875" style="89" customWidth="1"/>
    <col min="13318" max="13318" width="43.21875" style="89" customWidth="1"/>
    <col min="13319" max="13319" width="29.5546875" style="89" customWidth="1"/>
    <col min="13320" max="13320" width="34.21875" style="89" customWidth="1"/>
    <col min="13321" max="13321" width="7.5546875" style="89" customWidth="1"/>
    <col min="13322" max="13322" width="26.44140625" style="89" customWidth="1"/>
    <col min="13323" max="13323" width="17.21875" style="89" customWidth="1"/>
    <col min="13324" max="13324" width="19.21875" style="89" customWidth="1"/>
    <col min="13325" max="13325" width="18.44140625" style="89" customWidth="1"/>
    <col min="13326" max="13326" width="17.5546875" style="89" customWidth="1"/>
    <col min="13327" max="13328" width="18.77734375" style="89" customWidth="1"/>
    <col min="13329" max="13330" width="15.77734375" style="89" customWidth="1"/>
    <col min="13331" max="13331" width="11.77734375" style="89" customWidth="1"/>
    <col min="13332" max="13332" width="8" style="89" customWidth="1"/>
    <col min="13333" max="13333" width="9.21875" style="89" customWidth="1"/>
    <col min="13334" max="13334" width="11.77734375" style="89" customWidth="1"/>
    <col min="13335" max="13335" width="10" style="89" customWidth="1"/>
    <col min="13336" max="13338" width="9.21875" style="89" customWidth="1"/>
    <col min="13339" max="13339" width="9" style="89" customWidth="1"/>
    <col min="13340" max="13340" width="8.5546875" style="89" customWidth="1"/>
    <col min="13341" max="13341" width="9.21875" style="89" customWidth="1"/>
    <col min="13342" max="13342" width="8.21875" style="89" customWidth="1"/>
    <col min="13343" max="13346" width="15.44140625" style="89" customWidth="1"/>
    <col min="13347" max="13347" width="11.77734375" style="89" customWidth="1"/>
    <col min="13348" max="13348" width="66.21875" style="89" customWidth="1"/>
    <col min="13349" max="13349" width="9.5546875" style="89" customWidth="1"/>
    <col min="13350" max="13350" width="60.44140625" style="89" customWidth="1"/>
    <col min="13351" max="13351" width="13.44140625" style="89" customWidth="1"/>
    <col min="13352" max="13352" width="56.21875" style="89" customWidth="1"/>
    <col min="13353" max="13353" width="9.5546875" style="89" customWidth="1"/>
    <col min="13354" max="13354" width="58.77734375" style="89" customWidth="1"/>
    <col min="13355" max="13355" width="9.5546875" style="89" customWidth="1"/>
    <col min="13356" max="13572" width="10.88671875" style="89"/>
    <col min="13573" max="13573" width="16.21875" style="89" customWidth="1"/>
    <col min="13574" max="13574" width="43.21875" style="89" customWidth="1"/>
    <col min="13575" max="13575" width="29.5546875" style="89" customWidth="1"/>
    <col min="13576" max="13576" width="34.21875" style="89" customWidth="1"/>
    <col min="13577" max="13577" width="7.5546875" style="89" customWidth="1"/>
    <col min="13578" max="13578" width="26.44140625" style="89" customWidth="1"/>
    <col min="13579" max="13579" width="17.21875" style="89" customWidth="1"/>
    <col min="13580" max="13580" width="19.21875" style="89" customWidth="1"/>
    <col min="13581" max="13581" width="18.44140625" style="89" customWidth="1"/>
    <col min="13582" max="13582" width="17.5546875" style="89" customWidth="1"/>
    <col min="13583" max="13584" width="18.77734375" style="89" customWidth="1"/>
    <col min="13585" max="13586" width="15.77734375" style="89" customWidth="1"/>
    <col min="13587" max="13587" width="11.77734375" style="89" customWidth="1"/>
    <col min="13588" max="13588" width="8" style="89" customWidth="1"/>
    <col min="13589" max="13589" width="9.21875" style="89" customWidth="1"/>
    <col min="13590" max="13590" width="11.77734375" style="89" customWidth="1"/>
    <col min="13591" max="13591" width="10" style="89" customWidth="1"/>
    <col min="13592" max="13594" width="9.21875" style="89" customWidth="1"/>
    <col min="13595" max="13595" width="9" style="89" customWidth="1"/>
    <col min="13596" max="13596" width="8.5546875" style="89" customWidth="1"/>
    <col min="13597" max="13597" width="9.21875" style="89" customWidth="1"/>
    <col min="13598" max="13598" width="8.21875" style="89" customWidth="1"/>
    <col min="13599" max="13602" width="15.44140625" style="89" customWidth="1"/>
    <col min="13603" max="13603" width="11.77734375" style="89" customWidth="1"/>
    <col min="13604" max="13604" width="66.21875" style="89" customWidth="1"/>
    <col min="13605" max="13605" width="9.5546875" style="89" customWidth="1"/>
    <col min="13606" max="13606" width="60.44140625" style="89" customWidth="1"/>
    <col min="13607" max="13607" width="13.44140625" style="89" customWidth="1"/>
    <col min="13608" max="13608" width="56.21875" style="89" customWidth="1"/>
    <col min="13609" max="13609" width="9.5546875" style="89" customWidth="1"/>
    <col min="13610" max="13610" width="58.77734375" style="89" customWidth="1"/>
    <col min="13611" max="13611" width="9.5546875" style="89" customWidth="1"/>
    <col min="13612" max="13828" width="10.88671875" style="89"/>
    <col min="13829" max="13829" width="16.21875" style="89" customWidth="1"/>
    <col min="13830" max="13830" width="43.21875" style="89" customWidth="1"/>
    <col min="13831" max="13831" width="29.5546875" style="89" customWidth="1"/>
    <col min="13832" max="13832" width="34.21875" style="89" customWidth="1"/>
    <col min="13833" max="13833" width="7.5546875" style="89" customWidth="1"/>
    <col min="13834" max="13834" width="26.44140625" style="89" customWidth="1"/>
    <col min="13835" max="13835" width="17.21875" style="89" customWidth="1"/>
    <col min="13836" max="13836" width="19.21875" style="89" customWidth="1"/>
    <col min="13837" max="13837" width="18.44140625" style="89" customWidth="1"/>
    <col min="13838" max="13838" width="17.5546875" style="89" customWidth="1"/>
    <col min="13839" max="13840" width="18.77734375" style="89" customWidth="1"/>
    <col min="13841" max="13842" width="15.77734375" style="89" customWidth="1"/>
    <col min="13843" max="13843" width="11.77734375" style="89" customWidth="1"/>
    <col min="13844" max="13844" width="8" style="89" customWidth="1"/>
    <col min="13845" max="13845" width="9.21875" style="89" customWidth="1"/>
    <col min="13846" max="13846" width="11.77734375" style="89" customWidth="1"/>
    <col min="13847" max="13847" width="10" style="89" customWidth="1"/>
    <col min="13848" max="13850" width="9.21875" style="89" customWidth="1"/>
    <col min="13851" max="13851" width="9" style="89" customWidth="1"/>
    <col min="13852" max="13852" width="8.5546875" style="89" customWidth="1"/>
    <col min="13853" max="13853" width="9.21875" style="89" customWidth="1"/>
    <col min="13854" max="13854" width="8.21875" style="89" customWidth="1"/>
    <col min="13855" max="13858" width="15.44140625" style="89" customWidth="1"/>
    <col min="13859" max="13859" width="11.77734375" style="89" customWidth="1"/>
    <col min="13860" max="13860" width="66.21875" style="89" customWidth="1"/>
    <col min="13861" max="13861" width="9.5546875" style="89" customWidth="1"/>
    <col min="13862" max="13862" width="60.44140625" style="89" customWidth="1"/>
    <col min="13863" max="13863" width="13.44140625" style="89" customWidth="1"/>
    <col min="13864" max="13864" width="56.21875" style="89" customWidth="1"/>
    <col min="13865" max="13865" width="9.5546875" style="89" customWidth="1"/>
    <col min="13866" max="13866" width="58.77734375" style="89" customWidth="1"/>
    <col min="13867" max="13867" width="9.5546875" style="89" customWidth="1"/>
    <col min="13868" max="14084" width="10.88671875" style="89"/>
    <col min="14085" max="14085" width="16.21875" style="89" customWidth="1"/>
    <col min="14086" max="14086" width="43.21875" style="89" customWidth="1"/>
    <col min="14087" max="14087" width="29.5546875" style="89" customWidth="1"/>
    <col min="14088" max="14088" width="34.21875" style="89" customWidth="1"/>
    <col min="14089" max="14089" width="7.5546875" style="89" customWidth="1"/>
    <col min="14090" max="14090" width="26.44140625" style="89" customWidth="1"/>
    <col min="14091" max="14091" width="17.21875" style="89" customWidth="1"/>
    <col min="14092" max="14092" width="19.21875" style="89" customWidth="1"/>
    <col min="14093" max="14093" width="18.44140625" style="89" customWidth="1"/>
    <col min="14094" max="14094" width="17.5546875" style="89" customWidth="1"/>
    <col min="14095" max="14096" width="18.77734375" style="89" customWidth="1"/>
    <col min="14097" max="14098" width="15.77734375" style="89" customWidth="1"/>
    <col min="14099" max="14099" width="11.77734375" style="89" customWidth="1"/>
    <col min="14100" max="14100" width="8" style="89" customWidth="1"/>
    <col min="14101" max="14101" width="9.21875" style="89" customWidth="1"/>
    <col min="14102" max="14102" width="11.77734375" style="89" customWidth="1"/>
    <col min="14103" max="14103" width="10" style="89" customWidth="1"/>
    <col min="14104" max="14106" width="9.21875" style="89" customWidth="1"/>
    <col min="14107" max="14107" width="9" style="89" customWidth="1"/>
    <col min="14108" max="14108" width="8.5546875" style="89" customWidth="1"/>
    <col min="14109" max="14109" width="9.21875" style="89" customWidth="1"/>
    <col min="14110" max="14110" width="8.21875" style="89" customWidth="1"/>
    <col min="14111" max="14114" width="15.44140625" style="89" customWidth="1"/>
    <col min="14115" max="14115" width="11.77734375" style="89" customWidth="1"/>
    <col min="14116" max="14116" width="66.21875" style="89" customWidth="1"/>
    <col min="14117" max="14117" width="9.5546875" style="89" customWidth="1"/>
    <col min="14118" max="14118" width="60.44140625" style="89" customWidth="1"/>
    <col min="14119" max="14119" width="13.44140625" style="89" customWidth="1"/>
    <col min="14120" max="14120" width="56.21875" style="89" customWidth="1"/>
    <col min="14121" max="14121" width="9.5546875" style="89" customWidth="1"/>
    <col min="14122" max="14122" width="58.77734375" style="89" customWidth="1"/>
    <col min="14123" max="14123" width="9.5546875" style="89" customWidth="1"/>
    <col min="14124" max="14340" width="10.88671875" style="89"/>
    <col min="14341" max="14341" width="16.21875" style="89" customWidth="1"/>
    <col min="14342" max="14342" width="43.21875" style="89" customWidth="1"/>
    <col min="14343" max="14343" width="29.5546875" style="89" customWidth="1"/>
    <col min="14344" max="14344" width="34.21875" style="89" customWidth="1"/>
    <col min="14345" max="14345" width="7.5546875" style="89" customWidth="1"/>
    <col min="14346" max="14346" width="26.44140625" style="89" customWidth="1"/>
    <col min="14347" max="14347" width="17.21875" style="89" customWidth="1"/>
    <col min="14348" max="14348" width="19.21875" style="89" customWidth="1"/>
    <col min="14349" max="14349" width="18.44140625" style="89" customWidth="1"/>
    <col min="14350" max="14350" width="17.5546875" style="89" customWidth="1"/>
    <col min="14351" max="14352" width="18.77734375" style="89" customWidth="1"/>
    <col min="14353" max="14354" width="15.77734375" style="89" customWidth="1"/>
    <col min="14355" max="14355" width="11.77734375" style="89" customWidth="1"/>
    <col min="14356" max="14356" width="8" style="89" customWidth="1"/>
    <col min="14357" max="14357" width="9.21875" style="89" customWidth="1"/>
    <col min="14358" max="14358" width="11.77734375" style="89" customWidth="1"/>
    <col min="14359" max="14359" width="10" style="89" customWidth="1"/>
    <col min="14360" max="14362" width="9.21875" style="89" customWidth="1"/>
    <col min="14363" max="14363" width="9" style="89" customWidth="1"/>
    <col min="14364" max="14364" width="8.5546875" style="89" customWidth="1"/>
    <col min="14365" max="14365" width="9.21875" style="89" customWidth="1"/>
    <col min="14366" max="14366" width="8.21875" style="89" customWidth="1"/>
    <col min="14367" max="14370" width="15.44140625" style="89" customWidth="1"/>
    <col min="14371" max="14371" width="11.77734375" style="89" customWidth="1"/>
    <col min="14372" max="14372" width="66.21875" style="89" customWidth="1"/>
    <col min="14373" max="14373" width="9.5546875" style="89" customWidth="1"/>
    <col min="14374" max="14374" width="60.44140625" style="89" customWidth="1"/>
    <col min="14375" max="14375" width="13.44140625" style="89" customWidth="1"/>
    <col min="14376" max="14376" width="56.21875" style="89" customWidth="1"/>
    <col min="14377" max="14377" width="9.5546875" style="89" customWidth="1"/>
    <col min="14378" max="14378" width="58.77734375" style="89" customWidth="1"/>
    <col min="14379" max="14379" width="9.5546875" style="89" customWidth="1"/>
    <col min="14380" max="14596" width="10.88671875" style="89"/>
    <col min="14597" max="14597" width="16.21875" style="89" customWidth="1"/>
    <col min="14598" max="14598" width="43.21875" style="89" customWidth="1"/>
    <col min="14599" max="14599" width="29.5546875" style="89" customWidth="1"/>
    <col min="14600" max="14600" width="34.21875" style="89" customWidth="1"/>
    <col min="14601" max="14601" width="7.5546875" style="89" customWidth="1"/>
    <col min="14602" max="14602" width="26.44140625" style="89" customWidth="1"/>
    <col min="14603" max="14603" width="17.21875" style="89" customWidth="1"/>
    <col min="14604" max="14604" width="19.21875" style="89" customWidth="1"/>
    <col min="14605" max="14605" width="18.44140625" style="89" customWidth="1"/>
    <col min="14606" max="14606" width="17.5546875" style="89" customWidth="1"/>
    <col min="14607" max="14608" width="18.77734375" style="89" customWidth="1"/>
    <col min="14609" max="14610" width="15.77734375" style="89" customWidth="1"/>
    <col min="14611" max="14611" width="11.77734375" style="89" customWidth="1"/>
    <col min="14612" max="14612" width="8" style="89" customWidth="1"/>
    <col min="14613" max="14613" width="9.21875" style="89" customWidth="1"/>
    <col min="14614" max="14614" width="11.77734375" style="89" customWidth="1"/>
    <col min="14615" max="14615" width="10" style="89" customWidth="1"/>
    <col min="14616" max="14618" width="9.21875" style="89" customWidth="1"/>
    <col min="14619" max="14619" width="9" style="89" customWidth="1"/>
    <col min="14620" max="14620" width="8.5546875" style="89" customWidth="1"/>
    <col min="14621" max="14621" width="9.21875" style="89" customWidth="1"/>
    <col min="14622" max="14622" width="8.21875" style="89" customWidth="1"/>
    <col min="14623" max="14626" width="15.44140625" style="89" customWidth="1"/>
    <col min="14627" max="14627" width="11.77734375" style="89" customWidth="1"/>
    <col min="14628" max="14628" width="66.21875" style="89" customWidth="1"/>
    <col min="14629" max="14629" width="9.5546875" style="89" customWidth="1"/>
    <col min="14630" max="14630" width="60.44140625" style="89" customWidth="1"/>
    <col min="14631" max="14631" width="13.44140625" style="89" customWidth="1"/>
    <col min="14632" max="14632" width="56.21875" style="89" customWidth="1"/>
    <col min="14633" max="14633" width="9.5546875" style="89" customWidth="1"/>
    <col min="14634" max="14634" width="58.77734375" style="89" customWidth="1"/>
    <col min="14635" max="14635" width="9.5546875" style="89" customWidth="1"/>
    <col min="14636" max="14852" width="10.88671875" style="89"/>
    <col min="14853" max="14853" width="16.21875" style="89" customWidth="1"/>
    <col min="14854" max="14854" width="43.21875" style="89" customWidth="1"/>
    <col min="14855" max="14855" width="29.5546875" style="89" customWidth="1"/>
    <col min="14856" max="14856" width="34.21875" style="89" customWidth="1"/>
    <col min="14857" max="14857" width="7.5546875" style="89" customWidth="1"/>
    <col min="14858" max="14858" width="26.44140625" style="89" customWidth="1"/>
    <col min="14859" max="14859" width="17.21875" style="89" customWidth="1"/>
    <col min="14860" max="14860" width="19.21875" style="89" customWidth="1"/>
    <col min="14861" max="14861" width="18.44140625" style="89" customWidth="1"/>
    <col min="14862" max="14862" width="17.5546875" style="89" customWidth="1"/>
    <col min="14863" max="14864" width="18.77734375" style="89" customWidth="1"/>
    <col min="14865" max="14866" width="15.77734375" style="89" customWidth="1"/>
    <col min="14867" max="14867" width="11.77734375" style="89" customWidth="1"/>
    <col min="14868" max="14868" width="8" style="89" customWidth="1"/>
    <col min="14869" max="14869" width="9.21875" style="89" customWidth="1"/>
    <col min="14870" max="14870" width="11.77734375" style="89" customWidth="1"/>
    <col min="14871" max="14871" width="10" style="89" customWidth="1"/>
    <col min="14872" max="14874" width="9.21875" style="89" customWidth="1"/>
    <col min="14875" max="14875" width="9" style="89" customWidth="1"/>
    <col min="14876" max="14876" width="8.5546875" style="89" customWidth="1"/>
    <col min="14877" max="14877" width="9.21875" style="89" customWidth="1"/>
    <col min="14878" max="14878" width="8.21875" style="89" customWidth="1"/>
    <col min="14879" max="14882" width="15.44140625" style="89" customWidth="1"/>
    <col min="14883" max="14883" width="11.77734375" style="89" customWidth="1"/>
    <col min="14884" max="14884" width="66.21875" style="89" customWidth="1"/>
    <col min="14885" max="14885" width="9.5546875" style="89" customWidth="1"/>
    <col min="14886" max="14886" width="60.44140625" style="89" customWidth="1"/>
    <col min="14887" max="14887" width="13.44140625" style="89" customWidth="1"/>
    <col min="14888" max="14888" width="56.21875" style="89" customWidth="1"/>
    <col min="14889" max="14889" width="9.5546875" style="89" customWidth="1"/>
    <col min="14890" max="14890" width="58.77734375" style="89" customWidth="1"/>
    <col min="14891" max="14891" width="9.5546875" style="89" customWidth="1"/>
    <col min="14892" max="15108" width="10.88671875" style="89"/>
    <col min="15109" max="15109" width="16.21875" style="89" customWidth="1"/>
    <col min="15110" max="15110" width="43.21875" style="89" customWidth="1"/>
    <col min="15111" max="15111" width="29.5546875" style="89" customWidth="1"/>
    <col min="15112" max="15112" width="34.21875" style="89" customWidth="1"/>
    <col min="15113" max="15113" width="7.5546875" style="89" customWidth="1"/>
    <col min="15114" max="15114" width="26.44140625" style="89" customWidth="1"/>
    <col min="15115" max="15115" width="17.21875" style="89" customWidth="1"/>
    <col min="15116" max="15116" width="19.21875" style="89" customWidth="1"/>
    <col min="15117" max="15117" width="18.44140625" style="89" customWidth="1"/>
    <col min="15118" max="15118" width="17.5546875" style="89" customWidth="1"/>
    <col min="15119" max="15120" width="18.77734375" style="89" customWidth="1"/>
    <col min="15121" max="15122" width="15.77734375" style="89" customWidth="1"/>
    <col min="15123" max="15123" width="11.77734375" style="89" customWidth="1"/>
    <col min="15124" max="15124" width="8" style="89" customWidth="1"/>
    <col min="15125" max="15125" width="9.21875" style="89" customWidth="1"/>
    <col min="15126" max="15126" width="11.77734375" style="89" customWidth="1"/>
    <col min="15127" max="15127" width="10" style="89" customWidth="1"/>
    <col min="15128" max="15130" width="9.21875" style="89" customWidth="1"/>
    <col min="15131" max="15131" width="9" style="89" customWidth="1"/>
    <col min="15132" max="15132" width="8.5546875" style="89" customWidth="1"/>
    <col min="15133" max="15133" width="9.21875" style="89" customWidth="1"/>
    <col min="15134" max="15134" width="8.21875" style="89" customWidth="1"/>
    <col min="15135" max="15138" width="15.44140625" style="89" customWidth="1"/>
    <col min="15139" max="15139" width="11.77734375" style="89" customWidth="1"/>
    <col min="15140" max="15140" width="66.21875" style="89" customWidth="1"/>
    <col min="15141" max="15141" width="9.5546875" style="89" customWidth="1"/>
    <col min="15142" max="15142" width="60.44140625" style="89" customWidth="1"/>
    <col min="15143" max="15143" width="13.44140625" style="89" customWidth="1"/>
    <col min="15144" max="15144" width="56.21875" style="89" customWidth="1"/>
    <col min="15145" max="15145" width="9.5546875" style="89" customWidth="1"/>
    <col min="15146" max="15146" width="58.77734375" style="89" customWidth="1"/>
    <col min="15147" max="15147" width="9.5546875" style="89" customWidth="1"/>
    <col min="15148" max="15364" width="10.88671875" style="89"/>
    <col min="15365" max="15365" width="16.21875" style="89" customWidth="1"/>
    <col min="15366" max="15366" width="43.21875" style="89" customWidth="1"/>
    <col min="15367" max="15367" width="29.5546875" style="89" customWidth="1"/>
    <col min="15368" max="15368" width="34.21875" style="89" customWidth="1"/>
    <col min="15369" max="15369" width="7.5546875" style="89" customWidth="1"/>
    <col min="15370" max="15370" width="26.44140625" style="89" customWidth="1"/>
    <col min="15371" max="15371" width="17.21875" style="89" customWidth="1"/>
    <col min="15372" max="15372" width="19.21875" style="89" customWidth="1"/>
    <col min="15373" max="15373" width="18.44140625" style="89" customWidth="1"/>
    <col min="15374" max="15374" width="17.5546875" style="89" customWidth="1"/>
    <col min="15375" max="15376" width="18.77734375" style="89" customWidth="1"/>
    <col min="15377" max="15378" width="15.77734375" style="89" customWidth="1"/>
    <col min="15379" max="15379" width="11.77734375" style="89" customWidth="1"/>
    <col min="15380" max="15380" width="8" style="89" customWidth="1"/>
    <col min="15381" max="15381" width="9.21875" style="89" customWidth="1"/>
    <col min="15382" max="15382" width="11.77734375" style="89" customWidth="1"/>
    <col min="15383" max="15383" width="10" style="89" customWidth="1"/>
    <col min="15384" max="15386" width="9.21875" style="89" customWidth="1"/>
    <col min="15387" max="15387" width="9" style="89" customWidth="1"/>
    <col min="15388" max="15388" width="8.5546875" style="89" customWidth="1"/>
    <col min="15389" max="15389" width="9.21875" style="89" customWidth="1"/>
    <col min="15390" max="15390" width="8.21875" style="89" customWidth="1"/>
    <col min="15391" max="15394" width="15.44140625" style="89" customWidth="1"/>
    <col min="15395" max="15395" width="11.77734375" style="89" customWidth="1"/>
    <col min="15396" max="15396" width="66.21875" style="89" customWidth="1"/>
    <col min="15397" max="15397" width="9.5546875" style="89" customWidth="1"/>
    <col min="15398" max="15398" width="60.44140625" style="89" customWidth="1"/>
    <col min="15399" max="15399" width="13.44140625" style="89" customWidth="1"/>
    <col min="15400" max="15400" width="56.21875" style="89" customWidth="1"/>
    <col min="15401" max="15401" width="9.5546875" style="89" customWidth="1"/>
    <col min="15402" max="15402" width="58.77734375" style="89" customWidth="1"/>
    <col min="15403" max="15403" width="9.5546875" style="89" customWidth="1"/>
    <col min="15404" max="15620" width="10.88671875" style="89"/>
    <col min="15621" max="15621" width="16.21875" style="89" customWidth="1"/>
    <col min="15622" max="15622" width="43.21875" style="89" customWidth="1"/>
    <col min="15623" max="15623" width="29.5546875" style="89" customWidth="1"/>
    <col min="15624" max="15624" width="34.21875" style="89" customWidth="1"/>
    <col min="15625" max="15625" width="7.5546875" style="89" customWidth="1"/>
    <col min="15626" max="15626" width="26.44140625" style="89" customWidth="1"/>
    <col min="15627" max="15627" width="17.21875" style="89" customWidth="1"/>
    <col min="15628" max="15628" width="19.21875" style="89" customWidth="1"/>
    <col min="15629" max="15629" width="18.44140625" style="89" customWidth="1"/>
    <col min="15630" max="15630" width="17.5546875" style="89" customWidth="1"/>
    <col min="15631" max="15632" width="18.77734375" style="89" customWidth="1"/>
    <col min="15633" max="15634" width="15.77734375" style="89" customWidth="1"/>
    <col min="15635" max="15635" width="11.77734375" style="89" customWidth="1"/>
    <col min="15636" max="15636" width="8" style="89" customWidth="1"/>
    <col min="15637" max="15637" width="9.21875" style="89" customWidth="1"/>
    <col min="15638" max="15638" width="11.77734375" style="89" customWidth="1"/>
    <col min="15639" max="15639" width="10" style="89" customWidth="1"/>
    <col min="15640" max="15642" width="9.21875" style="89" customWidth="1"/>
    <col min="15643" max="15643" width="9" style="89" customWidth="1"/>
    <col min="15644" max="15644" width="8.5546875" style="89" customWidth="1"/>
    <col min="15645" max="15645" width="9.21875" style="89" customWidth="1"/>
    <col min="15646" max="15646" width="8.21875" style="89" customWidth="1"/>
    <col min="15647" max="15650" width="15.44140625" style="89" customWidth="1"/>
    <col min="15651" max="15651" width="11.77734375" style="89" customWidth="1"/>
    <col min="15652" max="15652" width="66.21875" style="89" customWidth="1"/>
    <col min="15653" max="15653" width="9.5546875" style="89" customWidth="1"/>
    <col min="15654" max="15654" width="60.44140625" style="89" customWidth="1"/>
    <col min="15655" max="15655" width="13.44140625" style="89" customWidth="1"/>
    <col min="15656" max="15656" width="56.21875" style="89" customWidth="1"/>
    <col min="15657" max="15657" width="9.5546875" style="89" customWidth="1"/>
    <col min="15658" max="15658" width="58.77734375" style="89" customWidth="1"/>
    <col min="15659" max="15659" width="9.5546875" style="89" customWidth="1"/>
    <col min="15660" max="15876" width="10.88671875" style="89"/>
    <col min="15877" max="15877" width="16.21875" style="89" customWidth="1"/>
    <col min="15878" max="15878" width="43.21875" style="89" customWidth="1"/>
    <col min="15879" max="15879" width="29.5546875" style="89" customWidth="1"/>
    <col min="15880" max="15880" width="34.21875" style="89" customWidth="1"/>
    <col min="15881" max="15881" width="7.5546875" style="89" customWidth="1"/>
    <col min="15882" max="15882" width="26.44140625" style="89" customWidth="1"/>
    <col min="15883" max="15883" width="17.21875" style="89" customWidth="1"/>
    <col min="15884" max="15884" width="19.21875" style="89" customWidth="1"/>
    <col min="15885" max="15885" width="18.44140625" style="89" customWidth="1"/>
    <col min="15886" max="15886" width="17.5546875" style="89" customWidth="1"/>
    <col min="15887" max="15888" width="18.77734375" style="89" customWidth="1"/>
    <col min="15889" max="15890" width="15.77734375" style="89" customWidth="1"/>
    <col min="15891" max="15891" width="11.77734375" style="89" customWidth="1"/>
    <col min="15892" max="15892" width="8" style="89" customWidth="1"/>
    <col min="15893" max="15893" width="9.21875" style="89" customWidth="1"/>
    <col min="15894" max="15894" width="11.77734375" style="89" customWidth="1"/>
    <col min="15895" max="15895" width="10" style="89" customWidth="1"/>
    <col min="15896" max="15898" width="9.21875" style="89" customWidth="1"/>
    <col min="15899" max="15899" width="9" style="89" customWidth="1"/>
    <col min="15900" max="15900" width="8.5546875" style="89" customWidth="1"/>
    <col min="15901" max="15901" width="9.21875" style="89" customWidth="1"/>
    <col min="15902" max="15902" width="8.21875" style="89" customWidth="1"/>
    <col min="15903" max="15906" width="15.44140625" style="89" customWidth="1"/>
    <col min="15907" max="15907" width="11.77734375" style="89" customWidth="1"/>
    <col min="15908" max="15908" width="66.21875" style="89" customWidth="1"/>
    <col min="15909" max="15909" width="9.5546875" style="89" customWidth="1"/>
    <col min="15910" max="15910" width="60.44140625" style="89" customWidth="1"/>
    <col min="15911" max="15911" width="13.44140625" style="89" customWidth="1"/>
    <col min="15912" max="15912" width="56.21875" style="89" customWidth="1"/>
    <col min="15913" max="15913" width="9.5546875" style="89" customWidth="1"/>
    <col min="15914" max="15914" width="58.77734375" style="89" customWidth="1"/>
    <col min="15915" max="15915" width="9.5546875" style="89" customWidth="1"/>
    <col min="15916" max="16132" width="10.88671875" style="89"/>
    <col min="16133" max="16133" width="16.21875" style="89" customWidth="1"/>
    <col min="16134" max="16134" width="43.21875" style="89" customWidth="1"/>
    <col min="16135" max="16135" width="29.5546875" style="89" customWidth="1"/>
    <col min="16136" max="16136" width="34.21875" style="89" customWidth="1"/>
    <col min="16137" max="16137" width="7.5546875" style="89" customWidth="1"/>
    <col min="16138" max="16138" width="26.44140625" style="89" customWidth="1"/>
    <col min="16139" max="16139" width="17.21875" style="89" customWidth="1"/>
    <col min="16140" max="16140" width="19.21875" style="89" customWidth="1"/>
    <col min="16141" max="16141" width="18.44140625" style="89" customWidth="1"/>
    <col min="16142" max="16142" width="17.5546875" style="89" customWidth="1"/>
    <col min="16143" max="16144" width="18.77734375" style="89" customWidth="1"/>
    <col min="16145" max="16146" width="15.77734375" style="89" customWidth="1"/>
    <col min="16147" max="16147" width="11.77734375" style="89" customWidth="1"/>
    <col min="16148" max="16148" width="8" style="89" customWidth="1"/>
    <col min="16149" max="16149" width="9.21875" style="89" customWidth="1"/>
    <col min="16150" max="16150" width="11.77734375" style="89" customWidth="1"/>
    <col min="16151" max="16151" width="10" style="89" customWidth="1"/>
    <col min="16152" max="16154" width="9.21875" style="89" customWidth="1"/>
    <col min="16155" max="16155" width="9" style="89" customWidth="1"/>
    <col min="16156" max="16156" width="8.5546875" style="89" customWidth="1"/>
    <col min="16157" max="16157" width="9.21875" style="89" customWidth="1"/>
    <col min="16158" max="16158" width="8.21875" style="89" customWidth="1"/>
    <col min="16159" max="16162" width="15.44140625" style="89" customWidth="1"/>
    <col min="16163" max="16163" width="11.77734375" style="89" customWidth="1"/>
    <col min="16164" max="16164" width="66.21875" style="89" customWidth="1"/>
    <col min="16165" max="16165" width="9.5546875" style="89" customWidth="1"/>
    <col min="16166" max="16166" width="60.44140625" style="89" customWidth="1"/>
    <col min="16167" max="16167" width="13.44140625" style="89" customWidth="1"/>
    <col min="16168" max="16168" width="56.21875" style="89" customWidth="1"/>
    <col min="16169" max="16169" width="9.5546875" style="89" customWidth="1"/>
    <col min="16170" max="16170" width="58.77734375" style="89" customWidth="1"/>
    <col min="16171" max="16171" width="9.5546875" style="89" customWidth="1"/>
    <col min="16172" max="16384" width="10.88671875" style="89"/>
  </cols>
  <sheetData>
    <row r="1" spans="1:44" ht="35.25" customHeight="1" thickBot="1" x14ac:dyDescent="0.3">
      <c r="A1" s="1147" t="s">
        <v>637</v>
      </c>
      <c r="B1" s="1148"/>
      <c r="C1" s="1148"/>
      <c r="D1" s="1148"/>
      <c r="E1" s="1148"/>
      <c r="F1" s="1149"/>
      <c r="G1" s="73"/>
      <c r="H1" s="74"/>
      <c r="I1" s="74"/>
      <c r="J1" s="74"/>
      <c r="K1" s="74"/>
      <c r="L1" s="74"/>
      <c r="M1" s="74"/>
      <c r="N1" s="74"/>
      <c r="O1" s="74"/>
      <c r="P1" s="106"/>
      <c r="Q1" s="74"/>
      <c r="R1" s="74"/>
      <c r="S1" s="74"/>
      <c r="T1" s="74"/>
      <c r="U1" s="74"/>
      <c r="V1" s="74"/>
      <c r="W1" s="74"/>
      <c r="X1" s="74"/>
      <c r="Y1" s="74"/>
      <c r="Z1" s="74"/>
      <c r="AA1" s="74"/>
      <c r="AB1" s="74"/>
      <c r="AC1" s="74"/>
      <c r="AD1" s="74"/>
      <c r="AE1" s="74"/>
      <c r="AF1" s="74"/>
      <c r="AG1" s="74"/>
      <c r="AH1" s="74"/>
      <c r="AI1" s="74"/>
      <c r="AJ1" s="74"/>
      <c r="AK1" s="74"/>
      <c r="AL1" s="74"/>
      <c r="AM1" s="74"/>
      <c r="AN1" s="74"/>
      <c r="AO1" s="75"/>
      <c r="AP1" s="1156" t="s">
        <v>34</v>
      </c>
      <c r="AQ1" s="1157"/>
    </row>
    <row r="2" spans="1:44" ht="52.5" customHeight="1" thickBot="1" x14ac:dyDescent="0.3">
      <c r="A2" s="1150"/>
      <c r="B2" s="1151"/>
      <c r="C2" s="1151"/>
      <c r="D2" s="1151"/>
      <c r="E2" s="1151"/>
      <c r="F2" s="1152"/>
      <c r="G2" s="76"/>
      <c r="H2" s="77"/>
      <c r="I2" s="77"/>
      <c r="J2" s="77"/>
      <c r="K2" s="77"/>
      <c r="L2" s="77"/>
      <c r="M2" s="77"/>
      <c r="N2" s="77"/>
      <c r="O2" s="77"/>
      <c r="P2" s="107"/>
      <c r="Q2" s="77"/>
      <c r="R2" s="77"/>
      <c r="S2" s="77"/>
      <c r="T2" s="77"/>
      <c r="U2" s="77"/>
      <c r="V2" s="77"/>
      <c r="W2" s="77"/>
      <c r="X2" s="77"/>
      <c r="Y2" s="77"/>
      <c r="Z2" s="77"/>
      <c r="AA2" s="77"/>
      <c r="AB2" s="77"/>
      <c r="AC2" s="77"/>
      <c r="AD2" s="77"/>
      <c r="AE2" s="77"/>
      <c r="AF2" s="77"/>
      <c r="AG2" s="77"/>
      <c r="AH2" s="77"/>
      <c r="AI2" s="77"/>
      <c r="AJ2" s="77"/>
      <c r="AK2" s="77"/>
      <c r="AL2" s="77"/>
      <c r="AM2" s="77"/>
      <c r="AN2" s="77"/>
      <c r="AO2" s="78"/>
      <c r="AP2" s="1158" t="s">
        <v>35</v>
      </c>
      <c r="AQ2" s="1159"/>
    </row>
    <row r="3" spans="1:44" ht="30" customHeight="1" x14ac:dyDescent="0.25">
      <c r="A3" s="1150"/>
      <c r="B3" s="1151"/>
      <c r="C3" s="1151"/>
      <c r="D3" s="1151"/>
      <c r="E3" s="1151"/>
      <c r="F3" s="1152"/>
      <c r="G3" s="76"/>
      <c r="H3" s="77"/>
      <c r="I3" s="77"/>
      <c r="J3" s="77"/>
      <c r="K3" s="77"/>
      <c r="L3" s="77"/>
      <c r="M3" s="77"/>
      <c r="N3" s="77"/>
      <c r="O3" s="77"/>
      <c r="P3" s="107"/>
      <c r="Q3" s="77"/>
      <c r="R3" s="77"/>
      <c r="S3" s="77"/>
      <c r="T3" s="77"/>
      <c r="U3" s="77"/>
      <c r="V3" s="77"/>
      <c r="W3" s="77"/>
      <c r="X3" s="77"/>
      <c r="Y3" s="77"/>
      <c r="Z3" s="77"/>
      <c r="AA3" s="77"/>
      <c r="AB3" s="77"/>
      <c r="AC3" s="77"/>
      <c r="AD3" s="77"/>
      <c r="AE3" s="77"/>
      <c r="AF3" s="77"/>
      <c r="AG3" s="77"/>
      <c r="AH3" s="77"/>
      <c r="AI3" s="77"/>
      <c r="AJ3" s="77"/>
      <c r="AK3" s="77"/>
      <c r="AL3" s="77"/>
      <c r="AM3" s="77"/>
      <c r="AN3" s="77"/>
      <c r="AO3" s="78"/>
      <c r="AP3" s="1160">
        <v>43739</v>
      </c>
      <c r="AQ3" s="1161"/>
    </row>
    <row r="4" spans="1:44" ht="3" customHeight="1" x14ac:dyDescent="0.25">
      <c r="A4" s="1150"/>
      <c r="B4" s="1151"/>
      <c r="C4" s="1151"/>
      <c r="D4" s="1151"/>
      <c r="E4" s="1151"/>
      <c r="F4" s="1152"/>
      <c r="G4" s="76"/>
      <c r="H4" s="77"/>
      <c r="I4" s="77"/>
      <c r="J4" s="77"/>
      <c r="K4" s="77"/>
      <c r="L4" s="77"/>
      <c r="M4" s="77"/>
      <c r="N4" s="77"/>
      <c r="O4" s="77"/>
      <c r="P4" s="107"/>
      <c r="Q4" s="77"/>
      <c r="R4" s="77"/>
      <c r="S4" s="77"/>
      <c r="T4" s="77"/>
      <c r="U4" s="77"/>
      <c r="V4" s="77"/>
      <c r="W4" s="77"/>
      <c r="X4" s="77"/>
      <c r="Y4" s="77"/>
      <c r="Z4" s="77"/>
      <c r="AA4" s="77"/>
      <c r="AB4" s="77"/>
      <c r="AC4" s="77"/>
      <c r="AD4" s="77"/>
      <c r="AE4" s="77"/>
      <c r="AF4" s="77"/>
      <c r="AG4" s="77"/>
      <c r="AH4" s="77"/>
      <c r="AI4" s="77"/>
      <c r="AJ4" s="77"/>
      <c r="AK4" s="77"/>
      <c r="AL4" s="77"/>
      <c r="AM4" s="77"/>
      <c r="AN4" s="77"/>
      <c r="AO4" s="78"/>
      <c r="AP4" s="79"/>
      <c r="AQ4" s="189"/>
    </row>
    <row r="5" spans="1:44" ht="9" customHeight="1" thickBot="1" x14ac:dyDescent="0.3">
      <c r="A5" s="1153"/>
      <c r="B5" s="1154"/>
      <c r="C5" s="1154"/>
      <c r="D5" s="1154"/>
      <c r="E5" s="1154"/>
      <c r="F5" s="1155"/>
      <c r="G5" s="81"/>
      <c r="H5" s="82"/>
      <c r="I5" s="82"/>
      <c r="J5" s="82"/>
      <c r="K5" s="82"/>
      <c r="L5" s="82"/>
      <c r="M5" s="82"/>
      <c r="N5" s="82"/>
      <c r="O5" s="82"/>
      <c r="P5" s="108"/>
      <c r="Q5" s="82"/>
      <c r="R5" s="82"/>
      <c r="S5" s="82"/>
      <c r="T5" s="82"/>
      <c r="U5" s="82"/>
      <c r="V5" s="82"/>
      <c r="W5" s="82"/>
      <c r="X5" s="82"/>
      <c r="Y5" s="82"/>
      <c r="Z5" s="82"/>
      <c r="AA5" s="82"/>
      <c r="AB5" s="82"/>
      <c r="AC5" s="82"/>
      <c r="AD5" s="82"/>
      <c r="AE5" s="82"/>
      <c r="AF5" s="82"/>
      <c r="AG5" s="82"/>
      <c r="AH5" s="82"/>
      <c r="AI5" s="82"/>
      <c r="AJ5" s="82"/>
      <c r="AK5" s="82"/>
      <c r="AL5" s="82"/>
      <c r="AM5" s="82"/>
      <c r="AN5" s="82"/>
      <c r="AO5" s="83"/>
      <c r="AP5" s="84"/>
      <c r="AQ5" s="190"/>
    </row>
    <row r="6" spans="1:44" ht="30" customHeight="1" x14ac:dyDescent="0.25">
      <c r="A6" s="1162" t="s">
        <v>96</v>
      </c>
      <c r="B6" s="1163"/>
      <c r="C6" s="1163"/>
      <c r="D6" s="1163"/>
      <c r="E6" s="1163"/>
      <c r="F6" s="1164"/>
      <c r="G6" s="1168" t="s">
        <v>638</v>
      </c>
      <c r="H6" s="1169"/>
      <c r="I6" s="1169"/>
      <c r="J6" s="1169"/>
      <c r="K6" s="452"/>
      <c r="L6" s="452"/>
      <c r="M6" s="452"/>
      <c r="N6" s="452"/>
      <c r="O6" s="452"/>
      <c r="P6" s="463"/>
      <c r="Q6" s="452"/>
      <c r="R6" s="452"/>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6"/>
    </row>
    <row r="7" spans="1:44" ht="0.75" customHeight="1" thickBot="1" x14ac:dyDescent="0.3">
      <c r="A7" s="1165"/>
      <c r="B7" s="1166"/>
      <c r="C7" s="1166"/>
      <c r="D7" s="1166"/>
      <c r="E7" s="1166"/>
      <c r="F7" s="1167"/>
      <c r="G7" s="1170"/>
      <c r="H7" s="1171"/>
      <c r="I7" s="1171"/>
      <c r="J7" s="1171"/>
      <c r="K7" s="1"/>
      <c r="L7" s="1"/>
      <c r="M7" s="1"/>
      <c r="N7" s="1"/>
      <c r="O7" s="1"/>
      <c r="P7" s="109"/>
      <c r="Q7" s="1"/>
      <c r="R7" s="1"/>
      <c r="S7" s="86"/>
      <c r="T7" s="86"/>
      <c r="U7" s="86"/>
      <c r="V7" s="86"/>
      <c r="W7" s="86"/>
      <c r="X7" s="86"/>
      <c r="Y7" s="86"/>
      <c r="Z7" s="86"/>
      <c r="AA7" s="86"/>
      <c r="AB7" s="86"/>
      <c r="AC7" s="86"/>
      <c r="AD7" s="86"/>
      <c r="AE7" s="86"/>
      <c r="AF7" s="86"/>
      <c r="AG7" s="86"/>
      <c r="AH7" s="86"/>
      <c r="AI7" s="86"/>
      <c r="AJ7" s="86"/>
      <c r="AK7" s="87"/>
      <c r="AL7" s="87"/>
      <c r="AM7" s="87"/>
      <c r="AN7" s="87"/>
      <c r="AO7" s="87"/>
      <c r="AP7" s="87"/>
      <c r="AQ7" s="191"/>
    </row>
    <row r="8" spans="1:44" ht="14.4" thickBot="1" x14ac:dyDescent="0.3">
      <c r="E8" s="622"/>
      <c r="F8" s="623"/>
      <c r="G8" s="623"/>
      <c r="H8" s="623"/>
      <c r="I8" s="623"/>
      <c r="J8" s="623"/>
      <c r="K8" s="623"/>
      <c r="L8" s="623"/>
      <c r="M8" s="623"/>
      <c r="N8" s="623"/>
      <c r="O8" s="623"/>
      <c r="P8" s="623"/>
      <c r="Q8" s="623"/>
      <c r="R8" s="623"/>
      <c r="S8" s="623"/>
      <c r="T8" s="623"/>
      <c r="U8" s="623"/>
      <c r="V8" s="623"/>
      <c r="W8" s="623"/>
      <c r="X8" s="623"/>
      <c r="Y8" s="623"/>
      <c r="Z8" s="623"/>
      <c r="AA8" s="623"/>
      <c r="AB8" s="623"/>
      <c r="AC8" s="623"/>
      <c r="AD8" s="623"/>
      <c r="AE8" s="623"/>
      <c r="AF8" s="623"/>
      <c r="AG8" s="623"/>
      <c r="AH8" s="623"/>
      <c r="AI8" s="623"/>
      <c r="AJ8" s="624"/>
      <c r="AK8" s="90"/>
      <c r="AL8" s="90"/>
      <c r="AM8" s="90"/>
      <c r="AN8" s="90"/>
      <c r="AO8" s="90"/>
      <c r="AP8" s="90"/>
      <c r="AQ8" s="252"/>
    </row>
    <row r="9" spans="1:44" ht="27" customHeight="1" thickBot="1" x14ac:dyDescent="0.3">
      <c r="A9" s="1172" t="s">
        <v>39</v>
      </c>
      <c r="B9" s="1173"/>
      <c r="C9" s="1173"/>
      <c r="D9" s="1174"/>
      <c r="E9" s="1175" t="s">
        <v>639</v>
      </c>
      <c r="F9" s="1176"/>
      <c r="G9" s="1176"/>
      <c r="H9" s="1176"/>
      <c r="I9" s="1176"/>
      <c r="J9" s="1176"/>
      <c r="K9" s="1176"/>
      <c r="L9" s="1176"/>
      <c r="M9" s="1176"/>
      <c r="N9" s="1176"/>
      <c r="O9" s="1176"/>
      <c r="P9" s="1176"/>
      <c r="Q9" s="1176"/>
      <c r="R9" s="1177"/>
      <c r="S9" s="1178" t="s">
        <v>1</v>
      </c>
      <c r="T9" s="1015"/>
      <c r="U9" s="1015"/>
      <c r="V9" s="1015"/>
      <c r="W9" s="1015"/>
      <c r="X9" s="1015"/>
      <c r="Y9" s="1015"/>
      <c r="Z9" s="1015"/>
      <c r="AA9" s="1015"/>
      <c r="AB9" s="1015"/>
      <c r="AC9" s="1015"/>
      <c r="AD9" s="1179"/>
      <c r="AE9" s="824"/>
      <c r="AF9" s="824"/>
      <c r="AG9" s="824"/>
      <c r="AH9" s="823"/>
      <c r="AI9" s="1180" t="s">
        <v>2</v>
      </c>
      <c r="AJ9" s="1181"/>
      <c r="AK9" s="1181"/>
      <c r="AL9" s="1181"/>
      <c r="AM9" s="1181"/>
      <c r="AN9" s="1181"/>
      <c r="AO9" s="1181"/>
      <c r="AP9" s="1181"/>
      <c r="AQ9" s="1182"/>
    </row>
    <row r="10" spans="1:44" ht="69.75" customHeight="1" x14ac:dyDescent="0.25">
      <c r="A10" s="1074" t="s">
        <v>0</v>
      </c>
      <c r="B10" s="1074" t="s">
        <v>36</v>
      </c>
      <c r="C10" s="1074" t="s">
        <v>37</v>
      </c>
      <c r="D10" s="1074" t="s">
        <v>38</v>
      </c>
      <c r="E10" s="625" t="s">
        <v>3</v>
      </c>
      <c r="F10" s="1060" t="s">
        <v>4</v>
      </c>
      <c r="G10" s="1060" t="s">
        <v>5</v>
      </c>
      <c r="H10" s="1061" t="s">
        <v>6</v>
      </c>
      <c r="I10" s="1062" t="s">
        <v>7</v>
      </c>
      <c r="J10" s="1060" t="s">
        <v>8</v>
      </c>
      <c r="K10" s="1060" t="s">
        <v>9</v>
      </c>
      <c r="L10" s="947" t="s">
        <v>10</v>
      </c>
      <c r="M10" s="1060" t="s">
        <v>11</v>
      </c>
      <c r="N10" s="1060" t="s">
        <v>12</v>
      </c>
      <c r="O10" s="1060" t="s">
        <v>13</v>
      </c>
      <c r="P10" s="1183" t="s">
        <v>14</v>
      </c>
      <c r="Q10" s="1094" t="s">
        <v>15</v>
      </c>
      <c r="R10" s="1184"/>
      <c r="S10" s="1185" t="s">
        <v>71</v>
      </c>
      <c r="T10" s="1089"/>
      <c r="U10" s="1089"/>
      <c r="V10" s="1089"/>
      <c r="W10" s="1089"/>
      <c r="X10" s="1089"/>
      <c r="Y10" s="1089"/>
      <c r="Z10" s="1089"/>
      <c r="AA10" s="1089"/>
      <c r="AB10" s="1089"/>
      <c r="AC10" s="1089"/>
      <c r="AD10" s="1186"/>
      <c r="AE10" s="1187" t="s">
        <v>26</v>
      </c>
      <c r="AF10" s="1091" t="s">
        <v>27</v>
      </c>
      <c r="AG10" s="1091" t="s">
        <v>28</v>
      </c>
      <c r="AH10" s="1192" t="s">
        <v>29</v>
      </c>
      <c r="AI10" s="1185" t="s">
        <v>16</v>
      </c>
      <c r="AJ10" s="1089" t="s">
        <v>17</v>
      </c>
      <c r="AK10" s="1089" t="s">
        <v>16</v>
      </c>
      <c r="AL10" s="1089" t="s">
        <v>18</v>
      </c>
      <c r="AM10" s="1089" t="s">
        <v>16</v>
      </c>
      <c r="AN10" s="1089" t="s">
        <v>19</v>
      </c>
      <c r="AO10" s="1089" t="s">
        <v>16</v>
      </c>
      <c r="AP10" s="1089" t="s">
        <v>20</v>
      </c>
      <c r="AQ10" s="1186" t="s">
        <v>21</v>
      </c>
    </row>
    <row r="11" spans="1:44" ht="27.75" customHeight="1" x14ac:dyDescent="0.25">
      <c r="A11" s="1075"/>
      <c r="B11" s="1075"/>
      <c r="C11" s="1075"/>
      <c r="D11" s="1075"/>
      <c r="E11" s="626" t="s">
        <v>22</v>
      </c>
      <c r="F11" s="1060"/>
      <c r="G11" s="1060"/>
      <c r="H11" s="1061"/>
      <c r="I11" s="1062"/>
      <c r="J11" s="1060"/>
      <c r="K11" s="1060"/>
      <c r="L11" s="1063"/>
      <c r="M11" s="1060"/>
      <c r="N11" s="1060"/>
      <c r="O11" s="1060"/>
      <c r="P11" s="1183"/>
      <c r="Q11" s="832" t="s">
        <v>23</v>
      </c>
      <c r="R11" s="833" t="s">
        <v>24</v>
      </c>
      <c r="S11" s="627" t="s">
        <v>223</v>
      </c>
      <c r="T11" s="4" t="s">
        <v>228</v>
      </c>
      <c r="U11" s="4" t="s">
        <v>224</v>
      </c>
      <c r="V11" s="4" t="s">
        <v>229</v>
      </c>
      <c r="W11" s="4" t="s">
        <v>604</v>
      </c>
      <c r="X11" s="4" t="s">
        <v>605</v>
      </c>
      <c r="Y11" s="4" t="s">
        <v>606</v>
      </c>
      <c r="Z11" s="4" t="s">
        <v>607</v>
      </c>
      <c r="AA11" s="4" t="s">
        <v>240</v>
      </c>
      <c r="AB11" s="4" t="s">
        <v>233</v>
      </c>
      <c r="AC11" s="4" t="s">
        <v>243</v>
      </c>
      <c r="AD11" s="628" t="s">
        <v>305</v>
      </c>
      <c r="AE11" s="1188"/>
      <c r="AF11" s="1092"/>
      <c r="AG11" s="1092"/>
      <c r="AH11" s="1193"/>
      <c r="AI11" s="1195"/>
      <c r="AJ11" s="1090"/>
      <c r="AK11" s="1090"/>
      <c r="AL11" s="1090"/>
      <c r="AM11" s="1090"/>
      <c r="AN11" s="1090"/>
      <c r="AO11" s="1090"/>
      <c r="AP11" s="1090"/>
      <c r="AQ11" s="1190"/>
    </row>
    <row r="12" spans="1:44" ht="27.75" customHeight="1" thickBot="1" x14ac:dyDescent="0.3">
      <c r="A12" s="1075"/>
      <c r="B12" s="1075"/>
      <c r="C12" s="1075"/>
      <c r="D12" s="1075"/>
      <c r="E12" s="1196" t="s">
        <v>0</v>
      </c>
      <c r="F12" s="1197"/>
      <c r="G12" s="1198"/>
      <c r="H12" s="1198"/>
      <c r="I12" s="1198"/>
      <c r="J12" s="1198"/>
      <c r="K12" s="1198"/>
      <c r="L12" s="1198"/>
      <c r="M12" s="1198"/>
      <c r="N12" s="1198"/>
      <c r="O12" s="1198"/>
      <c r="P12" s="1198"/>
      <c r="Q12" s="1198"/>
      <c r="R12" s="1199"/>
      <c r="S12" s="629"/>
      <c r="T12" s="630"/>
      <c r="U12" s="630"/>
      <c r="V12" s="630"/>
      <c r="W12" s="630"/>
      <c r="X12" s="630"/>
      <c r="Y12" s="630"/>
      <c r="Z12" s="630"/>
      <c r="AA12" s="630"/>
      <c r="AB12" s="630"/>
      <c r="AC12" s="630"/>
      <c r="AD12" s="631"/>
      <c r="AE12" s="1189"/>
      <c r="AF12" s="1191"/>
      <c r="AG12" s="1191"/>
      <c r="AH12" s="1194"/>
      <c r="AI12" s="632"/>
      <c r="AJ12" s="633"/>
      <c r="AK12" s="633"/>
      <c r="AL12" s="633"/>
      <c r="AM12" s="633"/>
      <c r="AN12" s="633"/>
      <c r="AO12" s="633"/>
      <c r="AP12" s="633"/>
      <c r="AQ12" s="634"/>
    </row>
    <row r="13" spans="1:44" ht="17.25" customHeight="1" thickBot="1" x14ac:dyDescent="0.3">
      <c r="A13" s="1200"/>
      <c r="B13" s="1200"/>
      <c r="C13" s="1200"/>
      <c r="D13" s="1200"/>
      <c r="E13" s="1201"/>
      <c r="F13" s="1202"/>
      <c r="G13" s="1202"/>
      <c r="H13" s="1202"/>
      <c r="I13" s="1202"/>
      <c r="J13" s="1202"/>
      <c r="K13" s="1202"/>
      <c r="L13" s="1202"/>
      <c r="M13" s="1202"/>
      <c r="N13" s="1202"/>
      <c r="O13" s="1202"/>
      <c r="P13" s="1202"/>
      <c r="Q13" s="1202"/>
      <c r="R13" s="1202"/>
      <c r="S13" s="635"/>
      <c r="T13" s="636"/>
      <c r="U13" s="636"/>
      <c r="V13" s="636"/>
      <c r="W13" s="636"/>
      <c r="X13" s="636"/>
      <c r="Y13" s="636"/>
      <c r="Z13" s="636"/>
      <c r="AA13" s="636"/>
      <c r="AB13" s="636"/>
      <c r="AC13" s="636"/>
      <c r="AD13" s="637"/>
      <c r="AE13" s="638"/>
      <c r="AF13" s="636"/>
      <c r="AG13" s="636"/>
      <c r="AH13" s="639"/>
      <c r="AI13" s="227" t="e">
        <f>AVERAGE(AI18,AI24,AI26,AI37,AI41,AI44,AI47,#REF!,AI53,AI55)</f>
        <v>#REF!</v>
      </c>
      <c r="AJ13" s="695"/>
      <c r="AK13" s="227" t="e">
        <f>AVERAGE(AK18,AK24,AK26,AK37,AK41,AK44,AK47,#REF!,AK53,AK55)</f>
        <v>#REF!</v>
      </c>
      <c r="AL13" s="228"/>
      <c r="AM13" s="227" t="e">
        <f>AVERAGE(AM18,AM24,AM26,AM37,AM41,AM44,AM47,#REF!,AM53,AM55)</f>
        <v>#REF!</v>
      </c>
      <c r="AN13" s="230"/>
      <c r="AO13" s="227" t="e">
        <f>AVERAGE(AO18,AO24,AO26,AO37,AO41,AO44,AO47,#REF!,AO53,AO55)</f>
        <v>#REF!</v>
      </c>
      <c r="AP13" s="323"/>
      <c r="AQ13" s="324" t="e">
        <f>SUM(AI13,AK13,AM13,AO13)</f>
        <v>#REF!</v>
      </c>
      <c r="AR13" s="110"/>
    </row>
    <row r="14" spans="1:44" ht="50.25" customHeight="1" x14ac:dyDescent="0.25">
      <c r="A14" s="1203" t="s">
        <v>97</v>
      </c>
      <c r="B14" s="1104" t="s">
        <v>98</v>
      </c>
      <c r="C14" s="1102" t="s">
        <v>555</v>
      </c>
      <c r="D14" s="878" t="s">
        <v>100</v>
      </c>
      <c r="E14" s="1103">
        <v>0.05</v>
      </c>
      <c r="F14" s="1104" t="s">
        <v>593</v>
      </c>
      <c r="G14" s="876" t="s">
        <v>462</v>
      </c>
      <c r="H14" s="116" t="s">
        <v>40</v>
      </c>
      <c r="I14" s="117">
        <v>0.4</v>
      </c>
      <c r="J14" s="876" t="s">
        <v>417</v>
      </c>
      <c r="K14" s="1101" t="s">
        <v>418</v>
      </c>
      <c r="L14" s="876" t="s">
        <v>278</v>
      </c>
      <c r="M14" s="933" t="s">
        <v>261</v>
      </c>
      <c r="N14" s="876" t="s">
        <v>114</v>
      </c>
      <c r="O14" s="1209">
        <v>0</v>
      </c>
      <c r="P14" s="889"/>
      <c r="Q14" s="919" t="s">
        <v>44</v>
      </c>
      <c r="R14" s="1040" t="s">
        <v>45</v>
      </c>
      <c r="S14" s="640"/>
      <c r="T14" s="830"/>
      <c r="U14" s="641"/>
      <c r="V14" s="642"/>
      <c r="W14" s="641"/>
      <c r="X14" s="821"/>
      <c r="Y14" s="641"/>
      <c r="Z14" s="643"/>
      <c r="AA14" s="641"/>
      <c r="AB14" s="644"/>
      <c r="AC14" s="645"/>
      <c r="AD14" s="646"/>
      <c r="AE14" s="647"/>
      <c r="AF14" s="648"/>
      <c r="AG14" s="648"/>
      <c r="AH14" s="649"/>
      <c r="AI14" s="591"/>
      <c r="AJ14" s="166"/>
      <c r="AK14" s="291"/>
      <c r="AL14" s="166"/>
      <c r="AM14" s="291"/>
      <c r="AN14" s="125"/>
      <c r="AO14" s="291"/>
      <c r="AP14" s="125"/>
      <c r="AQ14" s="661">
        <f>AI14+AK14+AM14+AO14</f>
        <v>0</v>
      </c>
    </row>
    <row r="15" spans="1:44" ht="59.25" customHeight="1" x14ac:dyDescent="0.25">
      <c r="A15" s="1204"/>
      <c r="B15" s="990"/>
      <c r="C15" s="984"/>
      <c r="D15" s="879"/>
      <c r="E15" s="1049"/>
      <c r="F15" s="990"/>
      <c r="G15" s="877"/>
      <c r="H15" s="118" t="s">
        <v>61</v>
      </c>
      <c r="I15" s="840">
        <v>0.2</v>
      </c>
      <c r="J15" s="877"/>
      <c r="K15" s="968"/>
      <c r="L15" s="877"/>
      <c r="M15" s="908"/>
      <c r="N15" s="877"/>
      <c r="O15" s="1210"/>
      <c r="P15" s="890"/>
      <c r="Q15" s="920"/>
      <c r="R15" s="970"/>
      <c r="S15" s="653"/>
      <c r="T15" s="820"/>
      <c r="U15" s="490"/>
      <c r="V15" s="854"/>
      <c r="W15" s="490"/>
      <c r="X15" s="822"/>
      <c r="Y15" s="490"/>
      <c r="Z15" s="569"/>
      <c r="AA15" s="490"/>
      <c r="AB15" s="120"/>
      <c r="AC15" s="573"/>
      <c r="AD15" s="378"/>
      <c r="AE15" s="654"/>
      <c r="AF15" s="528"/>
      <c r="AG15" s="528"/>
      <c r="AH15" s="655"/>
      <c r="AI15" s="591"/>
      <c r="AJ15" s="118"/>
      <c r="AK15" s="280"/>
      <c r="AL15" s="166"/>
      <c r="AM15" s="280"/>
      <c r="AN15" s="122"/>
      <c r="AO15" s="280"/>
      <c r="AP15" s="122"/>
      <c r="AQ15" s="256">
        <f>AI15+AK15+AM15+AO15</f>
        <v>0</v>
      </c>
    </row>
    <row r="16" spans="1:44" ht="83.25" customHeight="1" x14ac:dyDescent="0.25">
      <c r="A16" s="1204"/>
      <c r="B16" s="990"/>
      <c r="C16" s="984"/>
      <c r="D16" s="879"/>
      <c r="E16" s="1049"/>
      <c r="F16" s="990"/>
      <c r="G16" s="877"/>
      <c r="H16" s="118" t="s">
        <v>588</v>
      </c>
      <c r="I16" s="840">
        <v>0.2</v>
      </c>
      <c r="J16" s="877"/>
      <c r="K16" s="968"/>
      <c r="L16" s="877"/>
      <c r="M16" s="908"/>
      <c r="N16" s="877"/>
      <c r="O16" s="1210"/>
      <c r="P16" s="890"/>
      <c r="Q16" s="920"/>
      <c r="R16" s="970"/>
      <c r="S16" s="653"/>
      <c r="T16" s="820"/>
      <c r="U16" s="490"/>
      <c r="V16" s="568"/>
      <c r="W16" s="562"/>
      <c r="X16" s="569"/>
      <c r="Y16" s="562"/>
      <c r="Z16" s="569"/>
      <c r="AA16" s="562"/>
      <c r="AB16" s="563"/>
      <c r="AC16" s="570"/>
      <c r="AD16" s="656"/>
      <c r="AE16" s="654"/>
      <c r="AF16" s="528"/>
      <c r="AG16" s="528"/>
      <c r="AH16" s="655"/>
      <c r="AI16" s="591"/>
      <c r="AJ16" s="118"/>
      <c r="AK16" s="280"/>
      <c r="AL16" s="118"/>
      <c r="AM16" s="280"/>
      <c r="AN16" s="122"/>
      <c r="AO16" s="280"/>
      <c r="AP16" s="122"/>
      <c r="AQ16" s="256">
        <f>AI16+AK16+AM16+AO16</f>
        <v>0</v>
      </c>
    </row>
    <row r="17" spans="1:44" ht="61.5" customHeight="1" thickBot="1" x14ac:dyDescent="0.3">
      <c r="A17" s="1204"/>
      <c r="B17" s="990"/>
      <c r="C17" s="984"/>
      <c r="D17" s="879"/>
      <c r="E17" s="1049"/>
      <c r="F17" s="990"/>
      <c r="G17" s="877"/>
      <c r="H17" s="118" t="s">
        <v>428</v>
      </c>
      <c r="I17" s="840">
        <v>0.2</v>
      </c>
      <c r="J17" s="877"/>
      <c r="K17" s="968"/>
      <c r="L17" s="877"/>
      <c r="M17" s="908"/>
      <c r="N17" s="877"/>
      <c r="O17" s="1210"/>
      <c r="P17" s="890"/>
      <c r="Q17" s="920"/>
      <c r="R17" s="970"/>
      <c r="S17" s="653"/>
      <c r="T17" s="820"/>
      <c r="U17" s="490"/>
      <c r="V17" s="568"/>
      <c r="W17" s="562"/>
      <c r="X17" s="569"/>
      <c r="Y17" s="562"/>
      <c r="Z17" s="569"/>
      <c r="AA17" s="562"/>
      <c r="AB17" s="563"/>
      <c r="AC17" s="570"/>
      <c r="AD17" s="656"/>
      <c r="AE17" s="654"/>
      <c r="AF17" s="528"/>
      <c r="AG17" s="528"/>
      <c r="AH17" s="655"/>
      <c r="AI17" s="592"/>
      <c r="AJ17" s="118"/>
      <c r="AK17" s="280"/>
      <c r="AL17" s="118"/>
      <c r="AM17" s="280"/>
      <c r="AN17" s="122"/>
      <c r="AO17" s="280"/>
      <c r="AP17" s="122"/>
      <c r="AQ17" s="256">
        <f>AI17+AK17+AM17+AO17</f>
        <v>0</v>
      </c>
    </row>
    <row r="18" spans="1:44" s="193" customFormat="1" ht="23.25" customHeight="1" thickBot="1" x14ac:dyDescent="0.35">
      <c r="A18" s="1205"/>
      <c r="B18" s="1206"/>
      <c r="C18" s="1207"/>
      <c r="D18" s="880"/>
      <c r="E18" s="1208"/>
      <c r="F18" s="1206"/>
      <c r="G18" s="1123"/>
      <c r="H18" s="285"/>
      <c r="I18" s="212">
        <f>SUM(I14:I17)</f>
        <v>1</v>
      </c>
      <c r="J18" s="1123"/>
      <c r="K18" s="1219"/>
      <c r="L18" s="1123"/>
      <c r="M18" s="934"/>
      <c r="N18" s="1123"/>
      <c r="O18" s="1210"/>
      <c r="P18" s="1211"/>
      <c r="Q18" s="921"/>
      <c r="R18" s="1212"/>
      <c r="S18" s="1213" t="s">
        <v>609</v>
      </c>
      <c r="T18" s="1214"/>
      <c r="U18" s="1214"/>
      <c r="V18" s="1214"/>
      <c r="W18" s="1214"/>
      <c r="X18" s="1214"/>
      <c r="Y18" s="1214"/>
      <c r="Z18" s="1214"/>
      <c r="AA18" s="1214"/>
      <c r="AB18" s="1214"/>
      <c r="AC18" s="1214"/>
      <c r="AD18" s="1215"/>
      <c r="AE18" s="666"/>
      <c r="AF18" s="667"/>
      <c r="AG18" s="667"/>
      <c r="AH18" s="668"/>
      <c r="AI18" s="669">
        <f>SUM(AI14:AI17)</f>
        <v>0</v>
      </c>
      <c r="AJ18" s="670"/>
      <c r="AK18" s="671">
        <f>SUM(AK14:AK17)</f>
        <v>0</v>
      </c>
      <c r="AL18" s="670"/>
      <c r="AM18" s="671">
        <f>SUM(AM14:AM17)</f>
        <v>0</v>
      </c>
      <c r="AN18" s="672"/>
      <c r="AO18" s="671">
        <f>SUM(AO14:AO17)</f>
        <v>0</v>
      </c>
      <c r="AP18" s="670"/>
      <c r="AQ18" s="673">
        <f>SUM(AQ14:AQ17)</f>
        <v>0</v>
      </c>
    </row>
    <row r="19" spans="1:44" s="147" customFormat="1" ht="42.75" customHeight="1" x14ac:dyDescent="0.25">
      <c r="A19" s="1216" t="s">
        <v>97</v>
      </c>
      <c r="B19" s="989" t="s">
        <v>98</v>
      </c>
      <c r="C19" s="900" t="s">
        <v>107</v>
      </c>
      <c r="D19" s="1217" t="s">
        <v>108</v>
      </c>
      <c r="E19" s="1048">
        <v>0.05</v>
      </c>
      <c r="F19" s="1051" t="s">
        <v>109</v>
      </c>
      <c r="G19" s="904" t="s">
        <v>464</v>
      </c>
      <c r="H19" s="43" t="s">
        <v>110</v>
      </c>
      <c r="I19" s="843">
        <v>0.2</v>
      </c>
      <c r="J19" s="907" t="s">
        <v>111</v>
      </c>
      <c r="K19" s="910" t="s">
        <v>476</v>
      </c>
      <c r="L19" s="922" t="s">
        <v>470</v>
      </c>
      <c r="M19" s="907" t="s">
        <v>261</v>
      </c>
      <c r="N19" s="915" t="s">
        <v>114</v>
      </c>
      <c r="O19" s="1209">
        <v>0</v>
      </c>
      <c r="P19" s="1228"/>
      <c r="Q19" s="866" t="s">
        <v>46</v>
      </c>
      <c r="R19" s="969" t="s">
        <v>45</v>
      </c>
      <c r="S19" s="657"/>
      <c r="T19" s="526"/>
      <c r="U19" s="525"/>
      <c r="V19" s="526"/>
      <c r="W19" s="525"/>
      <c r="X19" s="526"/>
      <c r="Y19" s="525"/>
      <c r="Z19" s="526"/>
      <c r="AA19" s="525"/>
      <c r="AB19" s="526"/>
      <c r="AC19" s="525"/>
      <c r="AD19" s="658"/>
      <c r="AE19" s="659"/>
      <c r="AF19" s="849"/>
      <c r="AG19" s="849"/>
      <c r="AH19" s="660"/>
      <c r="AI19" s="591"/>
      <c r="AJ19" s="116"/>
      <c r="AK19" s="291"/>
      <c r="AL19" s="116"/>
      <c r="AM19" s="291"/>
      <c r="AN19" s="179"/>
      <c r="AO19" s="291"/>
      <c r="AP19" s="126"/>
      <c r="AQ19" s="661">
        <f>AI19+AK19+AM19+AO19</f>
        <v>0</v>
      </c>
      <c r="AR19" s="146"/>
    </row>
    <row r="20" spans="1:44" s="147" customFormat="1" ht="42.75" customHeight="1" x14ac:dyDescent="0.25">
      <c r="A20" s="1204"/>
      <c r="B20" s="990"/>
      <c r="C20" s="871"/>
      <c r="D20" s="1034"/>
      <c r="E20" s="1049"/>
      <c r="F20" s="1052"/>
      <c r="G20" s="905"/>
      <c r="H20" s="45" t="s">
        <v>115</v>
      </c>
      <c r="I20" s="840">
        <v>0.2</v>
      </c>
      <c r="J20" s="908"/>
      <c r="K20" s="911"/>
      <c r="L20" s="923"/>
      <c r="M20" s="908"/>
      <c r="N20" s="877"/>
      <c r="O20" s="1210"/>
      <c r="P20" s="1229"/>
      <c r="Q20" s="920"/>
      <c r="R20" s="970"/>
      <c r="S20" s="662"/>
      <c r="T20" s="547"/>
      <c r="U20" s="548"/>
      <c r="V20" s="547"/>
      <c r="W20" s="548"/>
      <c r="X20" s="547"/>
      <c r="Y20" s="548"/>
      <c r="Z20" s="547"/>
      <c r="AA20" s="548"/>
      <c r="AB20" s="547"/>
      <c r="AC20" s="548"/>
      <c r="AD20" s="663"/>
      <c r="AE20" s="664"/>
      <c r="AF20" s="508"/>
      <c r="AG20" s="508"/>
      <c r="AH20" s="665"/>
      <c r="AI20" s="592"/>
      <c r="AJ20" s="118"/>
      <c r="AK20" s="280"/>
      <c r="AL20" s="118"/>
      <c r="AM20" s="280"/>
      <c r="AN20" s="165"/>
      <c r="AO20" s="280"/>
      <c r="AP20" s="165"/>
      <c r="AQ20" s="256">
        <f>AI20+AK20+AM20+AO20</f>
        <v>0</v>
      </c>
      <c r="AR20" s="146"/>
    </row>
    <row r="21" spans="1:44" s="147" customFormat="1" ht="42.75" customHeight="1" x14ac:dyDescent="0.25">
      <c r="A21" s="1204"/>
      <c r="B21" s="990"/>
      <c r="C21" s="871"/>
      <c r="D21" s="1034"/>
      <c r="E21" s="1049"/>
      <c r="F21" s="1052"/>
      <c r="G21" s="905"/>
      <c r="H21" s="45" t="s">
        <v>41</v>
      </c>
      <c r="I21" s="840">
        <v>0.2</v>
      </c>
      <c r="J21" s="908"/>
      <c r="K21" s="911"/>
      <c r="L21" s="923"/>
      <c r="M21" s="908"/>
      <c r="N21" s="877"/>
      <c r="O21" s="1210"/>
      <c r="P21" s="1229"/>
      <c r="Q21" s="920"/>
      <c r="R21" s="970"/>
      <c r="S21" s="662"/>
      <c r="T21" s="547"/>
      <c r="U21" s="548"/>
      <c r="V21" s="547"/>
      <c r="W21" s="548"/>
      <c r="X21" s="547"/>
      <c r="Y21" s="548"/>
      <c r="Z21" s="547"/>
      <c r="AA21" s="548"/>
      <c r="AB21" s="547"/>
      <c r="AC21" s="548"/>
      <c r="AD21" s="663"/>
      <c r="AE21" s="664"/>
      <c r="AF21" s="508"/>
      <c r="AG21" s="508"/>
      <c r="AH21" s="665"/>
      <c r="AI21" s="592"/>
      <c r="AJ21" s="118"/>
      <c r="AK21" s="280"/>
      <c r="AL21" s="118"/>
      <c r="AM21" s="280"/>
      <c r="AN21" s="165"/>
      <c r="AO21" s="280"/>
      <c r="AP21" s="165"/>
      <c r="AQ21" s="256">
        <f>AI21+AK21+AM21+AO21</f>
        <v>0</v>
      </c>
      <c r="AR21" s="146"/>
    </row>
    <row r="22" spans="1:44" s="147" customFormat="1" ht="46.5" customHeight="1" x14ac:dyDescent="0.25">
      <c r="A22" s="1204"/>
      <c r="B22" s="990"/>
      <c r="C22" s="871"/>
      <c r="D22" s="1034"/>
      <c r="E22" s="1049"/>
      <c r="F22" s="1052"/>
      <c r="G22" s="905"/>
      <c r="H22" s="45" t="s">
        <v>116</v>
      </c>
      <c r="I22" s="840">
        <v>0.2</v>
      </c>
      <c r="J22" s="908"/>
      <c r="K22" s="911"/>
      <c r="L22" s="923"/>
      <c r="M22" s="908"/>
      <c r="N22" s="877"/>
      <c r="O22" s="1210"/>
      <c r="P22" s="1229"/>
      <c r="Q22" s="920"/>
      <c r="R22" s="970"/>
      <c r="S22" s="662"/>
      <c r="T22" s="547"/>
      <c r="U22" s="548"/>
      <c r="V22" s="547"/>
      <c r="W22" s="548"/>
      <c r="X22" s="547"/>
      <c r="Y22" s="548"/>
      <c r="Z22" s="547"/>
      <c r="AA22" s="548"/>
      <c r="AB22" s="547"/>
      <c r="AC22" s="548"/>
      <c r="AD22" s="663"/>
      <c r="AE22" s="664"/>
      <c r="AF22" s="508"/>
      <c r="AG22" s="508"/>
      <c r="AH22" s="665"/>
      <c r="AI22" s="592"/>
      <c r="AJ22" s="118"/>
      <c r="AK22" s="280"/>
      <c r="AL22" s="118"/>
      <c r="AM22" s="280"/>
      <c r="AN22" s="165"/>
      <c r="AO22" s="280"/>
      <c r="AP22" s="165"/>
      <c r="AQ22" s="256">
        <f>AI22+AK22+AM22+AO22</f>
        <v>0</v>
      </c>
      <c r="AR22" s="146"/>
    </row>
    <row r="23" spans="1:44" s="147" customFormat="1" ht="38.25" customHeight="1" thickBot="1" x14ac:dyDescent="0.3">
      <c r="A23" s="1204"/>
      <c r="B23" s="990"/>
      <c r="C23" s="871"/>
      <c r="D23" s="1034"/>
      <c r="E23" s="1049"/>
      <c r="F23" s="1052"/>
      <c r="G23" s="905"/>
      <c r="H23" s="45" t="s">
        <v>42</v>
      </c>
      <c r="I23" s="840">
        <v>0.2</v>
      </c>
      <c r="J23" s="908"/>
      <c r="K23" s="911"/>
      <c r="L23" s="923"/>
      <c r="M23" s="908"/>
      <c r="N23" s="877"/>
      <c r="O23" s="1210"/>
      <c r="P23" s="1229"/>
      <c r="Q23" s="920"/>
      <c r="R23" s="970"/>
      <c r="S23" s="662"/>
      <c r="T23" s="547"/>
      <c r="U23" s="548"/>
      <c r="V23" s="547"/>
      <c r="W23" s="548"/>
      <c r="X23" s="547"/>
      <c r="Y23" s="548"/>
      <c r="Z23" s="547"/>
      <c r="AA23" s="548"/>
      <c r="AB23" s="547"/>
      <c r="AC23" s="548"/>
      <c r="AD23" s="663"/>
      <c r="AE23" s="664"/>
      <c r="AF23" s="508"/>
      <c r="AG23" s="508"/>
      <c r="AH23" s="665"/>
      <c r="AI23" s="593"/>
      <c r="AJ23" s="210"/>
      <c r="AK23" s="280"/>
      <c r="AL23" s="210"/>
      <c r="AM23" s="280"/>
      <c r="AN23" s="165"/>
      <c r="AO23" s="280"/>
      <c r="AP23" s="165"/>
      <c r="AQ23" s="256">
        <f>AI23+AK23+AM23+AO23</f>
        <v>0</v>
      </c>
      <c r="AR23" s="146"/>
    </row>
    <row r="24" spans="1:44" s="147" customFormat="1" ht="21.75" customHeight="1" thickBot="1" x14ac:dyDescent="0.3">
      <c r="A24" s="1205"/>
      <c r="B24" s="1206"/>
      <c r="C24" s="872"/>
      <c r="D24" s="1218"/>
      <c r="E24" s="1208"/>
      <c r="F24" s="1223"/>
      <c r="G24" s="1224"/>
      <c r="H24" s="285"/>
      <c r="I24" s="212">
        <f>SUM(I19:I23)</f>
        <v>1</v>
      </c>
      <c r="J24" s="934"/>
      <c r="K24" s="930"/>
      <c r="L24" s="932"/>
      <c r="M24" s="934"/>
      <c r="N24" s="1123"/>
      <c r="O24" s="1227"/>
      <c r="P24" s="1230"/>
      <c r="Q24" s="921"/>
      <c r="R24" s="1212"/>
      <c r="S24" s="1220"/>
      <c r="T24" s="1221"/>
      <c r="U24" s="1221"/>
      <c r="V24" s="1221"/>
      <c r="W24" s="1221"/>
      <c r="X24" s="1221"/>
      <c r="Y24" s="1221"/>
      <c r="Z24" s="1221"/>
      <c r="AA24" s="1221"/>
      <c r="AB24" s="1221"/>
      <c r="AC24" s="1221"/>
      <c r="AD24" s="1222"/>
      <c r="AE24" s="666"/>
      <c r="AF24" s="667"/>
      <c r="AG24" s="667"/>
      <c r="AH24" s="668"/>
      <c r="AI24" s="669">
        <f>SUM(AI19:AI23)</f>
        <v>0</v>
      </c>
      <c r="AJ24" s="670"/>
      <c r="AK24" s="671">
        <f>SUM(AK19:AK23)</f>
        <v>0</v>
      </c>
      <c r="AL24" s="670"/>
      <c r="AM24" s="671">
        <f>SUM(AM19:AM23)</f>
        <v>0</v>
      </c>
      <c r="AN24" s="672"/>
      <c r="AO24" s="671">
        <f>SUM(AO19:AO23)</f>
        <v>0</v>
      </c>
      <c r="AP24" s="670"/>
      <c r="AQ24" s="673">
        <f>SUM(AQ19:AQ23)</f>
        <v>0</v>
      </c>
      <c r="AR24" s="146"/>
    </row>
    <row r="25" spans="1:44" s="147" customFormat="1" ht="55.5" customHeight="1" thickBot="1" x14ac:dyDescent="0.3">
      <c r="A25" s="1225" t="s">
        <v>97</v>
      </c>
      <c r="B25" s="898" t="s">
        <v>640</v>
      </c>
      <c r="C25" s="900" t="s">
        <v>257</v>
      </c>
      <c r="D25" s="1217" t="s">
        <v>258</v>
      </c>
      <c r="E25" s="1103">
        <v>0.05</v>
      </c>
      <c r="F25" s="1104" t="s">
        <v>403</v>
      </c>
      <c r="G25" s="1053" t="s">
        <v>259</v>
      </c>
      <c r="H25" s="46" t="s">
        <v>641</v>
      </c>
      <c r="I25" s="117">
        <v>1</v>
      </c>
      <c r="J25" s="933" t="s">
        <v>642</v>
      </c>
      <c r="K25" s="929" t="s">
        <v>643</v>
      </c>
      <c r="L25" s="931" t="s">
        <v>643</v>
      </c>
      <c r="M25" s="933" t="s">
        <v>261</v>
      </c>
      <c r="N25" s="933" t="s">
        <v>644</v>
      </c>
      <c r="O25" s="1231">
        <v>0</v>
      </c>
      <c r="P25" s="1233"/>
      <c r="Q25" s="919" t="s">
        <v>44</v>
      </c>
      <c r="R25" s="1040" t="s">
        <v>45</v>
      </c>
      <c r="S25" s="674"/>
      <c r="T25" s="675"/>
      <c r="U25" s="676"/>
      <c r="V25" s="675"/>
      <c r="W25" s="676"/>
      <c r="X25" s="675"/>
      <c r="Y25" s="676"/>
      <c r="Z25" s="675"/>
      <c r="AA25" s="676"/>
      <c r="AB25" s="675"/>
      <c r="AC25" s="676"/>
      <c r="AD25" s="677"/>
      <c r="AE25" s="678"/>
      <c r="AF25" s="679"/>
      <c r="AG25" s="679"/>
      <c r="AH25" s="680"/>
      <c r="AI25" s="704"/>
      <c r="AJ25" s="283"/>
      <c r="AK25" s="719"/>
      <c r="AL25" s="681"/>
      <c r="AM25" s="719"/>
      <c r="AN25" s="682"/>
      <c r="AO25" s="651"/>
      <c r="AP25" s="683"/>
      <c r="AQ25" s="255">
        <f>AI25+AK25+AM25+AO25</f>
        <v>0</v>
      </c>
      <c r="AR25" s="146"/>
    </row>
    <row r="26" spans="1:44" s="147" customFormat="1" ht="24.75" customHeight="1" thickBot="1" x14ac:dyDescent="0.3">
      <c r="A26" s="1225"/>
      <c r="B26" s="868"/>
      <c r="C26" s="871"/>
      <c r="D26" s="1034"/>
      <c r="E26" s="1208"/>
      <c r="F26" s="1206"/>
      <c r="G26" s="1054"/>
      <c r="H26" s="285"/>
      <c r="I26" s="212">
        <f>SUM(I25:I25)</f>
        <v>1</v>
      </c>
      <c r="J26" s="1055"/>
      <c r="K26" s="930"/>
      <c r="L26" s="932"/>
      <c r="M26" s="934"/>
      <c r="N26" s="934"/>
      <c r="O26" s="1232"/>
      <c r="P26" s="1234"/>
      <c r="Q26" s="921"/>
      <c r="R26" s="1212"/>
      <c r="S26" s="1235"/>
      <c r="T26" s="1236"/>
      <c r="U26" s="1236"/>
      <c r="V26" s="1236"/>
      <c r="W26" s="1236"/>
      <c r="X26" s="1236"/>
      <c r="Y26" s="1236"/>
      <c r="Z26" s="1236"/>
      <c r="AA26" s="1236"/>
      <c r="AB26" s="1236"/>
      <c r="AC26" s="1236"/>
      <c r="AD26" s="1237"/>
      <c r="AE26" s="685"/>
      <c r="AF26" s="686"/>
      <c r="AG26" s="686"/>
      <c r="AH26" s="687"/>
      <c r="AI26" s="233">
        <f>SUM(AI25,AI18)</f>
        <v>0</v>
      </c>
      <c r="AJ26" s="243"/>
      <c r="AK26" s="233">
        <f>SUM(AK25,AK18)</f>
        <v>0</v>
      </c>
      <c r="AL26" s="243"/>
      <c r="AM26" s="233">
        <f>SUM(AM25,AM18)</f>
        <v>0</v>
      </c>
      <c r="AN26" s="245"/>
      <c r="AO26" s="233">
        <f>SUM(AO25,AO18)</f>
        <v>0</v>
      </c>
      <c r="AP26" s="294"/>
      <c r="AQ26" s="303">
        <f>SUM(AQ25,AQ18)</f>
        <v>0</v>
      </c>
      <c r="AR26" s="146"/>
    </row>
    <row r="27" spans="1:44" s="147" customFormat="1" ht="49.5" customHeight="1" x14ac:dyDescent="0.25">
      <c r="A27" s="1225"/>
      <c r="B27" s="868"/>
      <c r="C27" s="871"/>
      <c r="D27" s="1034"/>
      <c r="E27" s="1238">
        <v>0.2</v>
      </c>
      <c r="F27" s="1241" t="s">
        <v>614</v>
      </c>
      <c r="G27" s="1244" t="s">
        <v>615</v>
      </c>
      <c r="H27" s="283" t="s">
        <v>645</v>
      </c>
      <c r="I27" s="117">
        <v>0.3</v>
      </c>
      <c r="J27" s="1247" t="s">
        <v>620</v>
      </c>
      <c r="K27" s="892" t="s">
        <v>616</v>
      </c>
      <c r="L27" s="895" t="s">
        <v>646</v>
      </c>
      <c r="M27" s="873" t="s">
        <v>261</v>
      </c>
      <c r="N27" s="873" t="s">
        <v>262</v>
      </c>
      <c r="O27" s="1209">
        <f>468217399+450483592</f>
        <v>918700991</v>
      </c>
      <c r="P27" s="1249"/>
      <c r="Q27" s="1042" t="s">
        <v>44</v>
      </c>
      <c r="R27" s="1037" t="s">
        <v>45</v>
      </c>
      <c r="S27" s="674"/>
      <c r="T27" s="675"/>
      <c r="U27" s="676"/>
      <c r="V27" s="675"/>
      <c r="W27" s="676"/>
      <c r="X27" s="675"/>
      <c r="Y27" s="676"/>
      <c r="Z27" s="675"/>
      <c r="AA27" s="676"/>
      <c r="AB27" s="675"/>
      <c r="AC27" s="676"/>
      <c r="AD27" s="677"/>
      <c r="AE27" s="678"/>
      <c r="AF27" s="679"/>
      <c r="AG27" s="679"/>
      <c r="AH27" s="680"/>
      <c r="AI27" s="705"/>
      <c r="AJ27" s="650"/>
      <c r="AK27" s="719"/>
      <c r="AL27" s="652"/>
      <c r="AM27" s="719"/>
      <c r="AN27" s="681"/>
      <c r="AO27" s="651"/>
      <c r="AP27" s="682"/>
      <c r="AQ27" s="661">
        <f>AI27+AK27+AM27+AO27</f>
        <v>0</v>
      </c>
      <c r="AR27" s="146"/>
    </row>
    <row r="28" spans="1:44" s="147" customFormat="1" ht="57" customHeight="1" x14ac:dyDescent="0.25">
      <c r="A28" s="1225"/>
      <c r="B28" s="868"/>
      <c r="C28" s="871"/>
      <c r="D28" s="1034"/>
      <c r="E28" s="1239"/>
      <c r="F28" s="1242"/>
      <c r="G28" s="1245"/>
      <c r="H28" s="45" t="s">
        <v>617</v>
      </c>
      <c r="I28" s="840">
        <v>0.3</v>
      </c>
      <c r="J28" s="1248"/>
      <c r="K28" s="893"/>
      <c r="L28" s="896"/>
      <c r="M28" s="874"/>
      <c r="N28" s="874"/>
      <c r="O28" s="1210"/>
      <c r="P28" s="1250"/>
      <c r="Q28" s="865"/>
      <c r="R28" s="1038"/>
      <c r="S28" s="657"/>
      <c r="T28" s="526"/>
      <c r="U28" s="525"/>
      <c r="V28" s="526"/>
      <c r="W28" s="525"/>
      <c r="X28" s="526"/>
      <c r="Y28" s="525"/>
      <c r="Z28" s="526"/>
      <c r="AA28" s="525"/>
      <c r="AB28" s="526"/>
      <c r="AC28" s="525"/>
      <c r="AD28" s="658"/>
      <c r="AE28" s="664"/>
      <c r="AF28" s="508"/>
      <c r="AG28" s="508"/>
      <c r="AH28" s="665"/>
      <c r="AI28" s="702"/>
      <c r="AJ28" s="121"/>
      <c r="AK28" s="281"/>
      <c r="AL28" s="122"/>
      <c r="AM28" s="281"/>
      <c r="AN28" s="316"/>
      <c r="AO28" s="280"/>
      <c r="AP28" s="165"/>
      <c r="AQ28" s="256">
        <f t="shared" ref="AQ28:AQ30" si="0">AI28+AK28+AM28+AO28</f>
        <v>0</v>
      </c>
      <c r="AR28" s="146"/>
    </row>
    <row r="29" spans="1:44" s="147" customFormat="1" ht="41.25" customHeight="1" x14ac:dyDescent="0.25">
      <c r="A29" s="1225"/>
      <c r="B29" s="868"/>
      <c r="C29" s="871"/>
      <c r="D29" s="1034"/>
      <c r="E29" s="1239"/>
      <c r="F29" s="1242"/>
      <c r="G29" s="1245"/>
      <c r="H29" s="45" t="s">
        <v>621</v>
      </c>
      <c r="I29" s="840">
        <v>0.2</v>
      </c>
      <c r="J29" s="1248"/>
      <c r="K29" s="893"/>
      <c r="L29" s="896"/>
      <c r="M29" s="874"/>
      <c r="N29" s="874"/>
      <c r="O29" s="1210"/>
      <c r="P29" s="1250"/>
      <c r="Q29" s="865"/>
      <c r="R29" s="1038"/>
      <c r="S29" s="657"/>
      <c r="T29" s="526"/>
      <c r="U29" s="525"/>
      <c r="V29" s="526"/>
      <c r="W29" s="525"/>
      <c r="X29" s="526"/>
      <c r="Y29" s="525"/>
      <c r="Z29" s="526"/>
      <c r="AA29" s="525"/>
      <c r="AB29" s="526"/>
      <c r="AC29" s="525"/>
      <c r="AD29" s="658"/>
      <c r="AE29" s="664"/>
      <c r="AF29" s="508"/>
      <c r="AG29" s="508"/>
      <c r="AH29" s="665"/>
      <c r="AI29" s="286"/>
      <c r="AJ29" s="121"/>
      <c r="AK29" s="281"/>
      <c r="AL29" s="121"/>
      <c r="AM29" s="281"/>
      <c r="AN29" s="165"/>
      <c r="AO29" s="280"/>
      <c r="AP29" s="165"/>
      <c r="AQ29" s="256">
        <f t="shared" si="0"/>
        <v>0</v>
      </c>
      <c r="AR29" s="146"/>
    </row>
    <row r="30" spans="1:44" s="147" customFormat="1" ht="41.25" customHeight="1" thickBot="1" x14ac:dyDescent="0.3">
      <c r="A30" s="1225"/>
      <c r="B30" s="868"/>
      <c r="C30" s="871"/>
      <c r="D30" s="1034"/>
      <c r="E30" s="1239"/>
      <c r="F30" s="1242"/>
      <c r="G30" s="1245"/>
      <c r="H30" s="46" t="s">
        <v>275</v>
      </c>
      <c r="I30" s="42">
        <v>0.2</v>
      </c>
      <c r="J30" s="1248"/>
      <c r="K30" s="893"/>
      <c r="L30" s="896"/>
      <c r="M30" s="874"/>
      <c r="N30" s="874"/>
      <c r="O30" s="1210"/>
      <c r="P30" s="1250"/>
      <c r="Q30" s="865"/>
      <c r="R30" s="1038"/>
      <c r="S30" s="657"/>
      <c r="T30" s="526"/>
      <c r="U30" s="525"/>
      <c r="V30" s="526"/>
      <c r="W30" s="525"/>
      <c r="X30" s="526"/>
      <c r="Y30" s="525"/>
      <c r="Z30" s="526"/>
      <c r="AA30" s="525"/>
      <c r="AB30" s="526"/>
      <c r="AC30" s="525"/>
      <c r="AD30" s="658"/>
      <c r="AE30" s="664"/>
      <c r="AF30" s="508"/>
      <c r="AG30" s="508"/>
      <c r="AH30" s="665"/>
      <c r="AI30" s="286"/>
      <c r="AJ30" s="121"/>
      <c r="AK30" s="281"/>
      <c r="AL30" s="121"/>
      <c r="AM30" s="281"/>
      <c r="AN30" s="121"/>
      <c r="AO30" s="280"/>
      <c r="AP30" s="165"/>
      <c r="AQ30" s="257">
        <f t="shared" si="0"/>
        <v>0</v>
      </c>
      <c r="AR30" s="146"/>
    </row>
    <row r="31" spans="1:44" s="147" customFormat="1" ht="24.75" customHeight="1" thickBot="1" x14ac:dyDescent="0.3">
      <c r="A31" s="1225"/>
      <c r="B31" s="868"/>
      <c r="C31" s="871"/>
      <c r="D31" s="1034"/>
      <c r="E31" s="1240"/>
      <c r="F31" s="1243"/>
      <c r="G31" s="1246"/>
      <c r="H31" s="285"/>
      <c r="I31" s="212">
        <v>1</v>
      </c>
      <c r="J31" s="891"/>
      <c r="K31" s="894"/>
      <c r="L31" s="897"/>
      <c r="M31" s="875"/>
      <c r="N31" s="875"/>
      <c r="O31" s="1227"/>
      <c r="P31" s="1251"/>
      <c r="Q31" s="1043"/>
      <c r="R31" s="1039"/>
      <c r="S31" s="1235"/>
      <c r="T31" s="1236"/>
      <c r="U31" s="1236"/>
      <c r="V31" s="1236"/>
      <c r="W31" s="1236"/>
      <c r="X31" s="1236"/>
      <c r="Y31" s="1236"/>
      <c r="Z31" s="1236"/>
      <c r="AA31" s="1236"/>
      <c r="AB31" s="1236"/>
      <c r="AC31" s="1236"/>
      <c r="AD31" s="1237"/>
      <c r="AE31" s="666"/>
      <c r="AF31" s="667"/>
      <c r="AG31" s="667"/>
      <c r="AH31" s="668"/>
      <c r="AI31" s="233">
        <f>SUM(AI27:AI30)</f>
        <v>0</v>
      </c>
      <c r="AJ31" s="243"/>
      <c r="AK31" s="233">
        <f>SUM(AK27:AK30)</f>
        <v>0</v>
      </c>
      <c r="AL31" s="243"/>
      <c r="AM31" s="233">
        <f>SUM(AM27:AM30)</f>
        <v>0</v>
      </c>
      <c r="AN31" s="245"/>
      <c r="AO31" s="233">
        <f>SUM(AO27:AO30)</f>
        <v>0</v>
      </c>
      <c r="AP31" s="294"/>
      <c r="AQ31" s="303">
        <f>SUM(AQ27:AQ30)</f>
        <v>0</v>
      </c>
      <c r="AR31" s="146"/>
    </row>
    <row r="32" spans="1:44" s="147" customFormat="1" ht="42" customHeight="1" x14ac:dyDescent="0.25">
      <c r="A32" s="1225"/>
      <c r="B32" s="868"/>
      <c r="C32" s="871"/>
      <c r="D32" s="1034"/>
      <c r="E32" s="1103">
        <v>0.2</v>
      </c>
      <c r="F32" s="1104" t="s">
        <v>264</v>
      </c>
      <c r="G32" s="1053" t="s">
        <v>647</v>
      </c>
      <c r="H32" s="283" t="s">
        <v>404</v>
      </c>
      <c r="I32" s="117">
        <v>0.35</v>
      </c>
      <c r="J32" s="933" t="s">
        <v>648</v>
      </c>
      <c r="K32" s="929" t="s">
        <v>618</v>
      </c>
      <c r="L32" s="931" t="s">
        <v>646</v>
      </c>
      <c r="M32" s="933" t="s">
        <v>261</v>
      </c>
      <c r="N32" s="933" t="s">
        <v>262</v>
      </c>
      <c r="O32" s="1231">
        <f>1839830840+16704576088</f>
        <v>18544406928</v>
      </c>
      <c r="P32" s="1233"/>
      <c r="Q32" s="919" t="s">
        <v>44</v>
      </c>
      <c r="R32" s="1040" t="s">
        <v>45</v>
      </c>
      <c r="S32" s="674"/>
      <c r="T32" s="675"/>
      <c r="U32" s="676"/>
      <c r="V32" s="675"/>
      <c r="W32" s="676"/>
      <c r="X32" s="675"/>
      <c r="Y32" s="676"/>
      <c r="Z32" s="675"/>
      <c r="AA32" s="676"/>
      <c r="AB32" s="675"/>
      <c r="AC32" s="676"/>
      <c r="AD32" s="677"/>
      <c r="AE32" s="678"/>
      <c r="AF32" s="679"/>
      <c r="AG32" s="679"/>
      <c r="AH32" s="680"/>
      <c r="AI32" s="704"/>
      <c r="AJ32" s="283"/>
      <c r="AK32" s="719"/>
      <c r="AL32" s="681"/>
      <c r="AM32" s="719"/>
      <c r="AN32" s="682"/>
      <c r="AO32" s="651"/>
      <c r="AP32" s="683"/>
      <c r="AQ32" s="661">
        <f t="shared" ref="AQ32:AQ35" si="1">AI32+AK32+AM32+AO32</f>
        <v>0</v>
      </c>
      <c r="AR32" s="146"/>
    </row>
    <row r="33" spans="1:44" s="147" customFormat="1" ht="42" customHeight="1" x14ac:dyDescent="0.25">
      <c r="A33" s="1225"/>
      <c r="B33" s="868"/>
      <c r="C33" s="871"/>
      <c r="D33" s="1034"/>
      <c r="E33" s="1049"/>
      <c r="F33" s="990"/>
      <c r="G33" s="905"/>
      <c r="H33" s="45" t="s">
        <v>619</v>
      </c>
      <c r="I33" s="840">
        <v>0.35</v>
      </c>
      <c r="J33" s="908"/>
      <c r="K33" s="911"/>
      <c r="L33" s="923"/>
      <c r="M33" s="908"/>
      <c r="N33" s="908"/>
      <c r="O33" s="1252"/>
      <c r="P33" s="1253"/>
      <c r="Q33" s="920"/>
      <c r="R33" s="970"/>
      <c r="S33" s="657"/>
      <c r="T33" s="526"/>
      <c r="U33" s="525"/>
      <c r="V33" s="526"/>
      <c r="W33" s="525"/>
      <c r="X33" s="526"/>
      <c r="Y33" s="525"/>
      <c r="Z33" s="526"/>
      <c r="AA33" s="525"/>
      <c r="AB33" s="526"/>
      <c r="AC33" s="525"/>
      <c r="AD33" s="658"/>
      <c r="AE33" s="664"/>
      <c r="AF33" s="508"/>
      <c r="AG33" s="508"/>
      <c r="AH33" s="665"/>
      <c r="AI33" s="702"/>
      <c r="AJ33" s="45"/>
      <c r="AK33" s="281"/>
      <c r="AL33" s="316"/>
      <c r="AM33" s="281"/>
      <c r="AN33" s="165"/>
      <c r="AO33" s="280"/>
      <c r="AP33" s="300"/>
      <c r="AQ33" s="661">
        <f t="shared" si="1"/>
        <v>0</v>
      </c>
      <c r="AR33" s="146"/>
    </row>
    <row r="34" spans="1:44" s="147" customFormat="1" ht="42" customHeight="1" x14ac:dyDescent="0.25">
      <c r="A34" s="1225"/>
      <c r="B34" s="868"/>
      <c r="C34" s="871"/>
      <c r="D34" s="1034"/>
      <c r="E34" s="1049"/>
      <c r="F34" s="990"/>
      <c r="G34" s="905"/>
      <c r="H34" s="45" t="s">
        <v>274</v>
      </c>
      <c r="I34" s="840">
        <v>0.1</v>
      </c>
      <c r="J34" s="908"/>
      <c r="K34" s="911"/>
      <c r="L34" s="923"/>
      <c r="M34" s="908"/>
      <c r="N34" s="908"/>
      <c r="O34" s="1252"/>
      <c r="P34" s="1253"/>
      <c r="Q34" s="920"/>
      <c r="R34" s="970"/>
      <c r="S34" s="657"/>
      <c r="T34" s="526"/>
      <c r="U34" s="525"/>
      <c r="V34" s="526"/>
      <c r="W34" s="525"/>
      <c r="X34" s="526"/>
      <c r="Y34" s="525"/>
      <c r="Z34" s="526"/>
      <c r="AA34" s="525"/>
      <c r="AB34" s="526"/>
      <c r="AC34" s="525"/>
      <c r="AD34" s="658"/>
      <c r="AE34" s="664"/>
      <c r="AF34" s="508"/>
      <c r="AG34" s="508"/>
      <c r="AH34" s="665"/>
      <c r="AI34" s="286"/>
      <c r="AJ34" s="121"/>
      <c r="AK34" s="281"/>
      <c r="AL34" s="121"/>
      <c r="AM34" s="281"/>
      <c r="AN34" s="121"/>
      <c r="AO34" s="280"/>
      <c r="AP34" s="300"/>
      <c r="AQ34" s="661">
        <f t="shared" si="1"/>
        <v>0</v>
      </c>
      <c r="AR34" s="146"/>
    </row>
    <row r="35" spans="1:44" s="147" customFormat="1" ht="42" customHeight="1" x14ac:dyDescent="0.25">
      <c r="A35" s="1225"/>
      <c r="B35" s="868"/>
      <c r="C35" s="871"/>
      <c r="D35" s="1034"/>
      <c r="E35" s="1049"/>
      <c r="F35" s="990"/>
      <c r="G35" s="905"/>
      <c r="H35" s="45" t="s">
        <v>275</v>
      </c>
      <c r="I35" s="840">
        <v>0.1</v>
      </c>
      <c r="J35" s="908"/>
      <c r="K35" s="911"/>
      <c r="L35" s="923"/>
      <c r="M35" s="908"/>
      <c r="N35" s="908"/>
      <c r="O35" s="1252"/>
      <c r="P35" s="1253"/>
      <c r="Q35" s="920"/>
      <c r="R35" s="970"/>
      <c r="S35" s="657"/>
      <c r="T35" s="526"/>
      <c r="U35" s="525"/>
      <c r="V35" s="526"/>
      <c r="W35" s="525"/>
      <c r="X35" s="526"/>
      <c r="Y35" s="525"/>
      <c r="Z35" s="526"/>
      <c r="AA35" s="525"/>
      <c r="AB35" s="526"/>
      <c r="AC35" s="525"/>
      <c r="AD35" s="658"/>
      <c r="AE35" s="664"/>
      <c r="AF35" s="508"/>
      <c r="AG35" s="508"/>
      <c r="AH35" s="665"/>
      <c r="AI35" s="286"/>
      <c r="AJ35" s="121"/>
      <c r="AK35" s="281"/>
      <c r="AL35" s="121"/>
      <c r="AM35" s="281"/>
      <c r="AN35" s="121"/>
      <c r="AO35" s="280"/>
      <c r="AP35" s="300"/>
      <c r="AQ35" s="661">
        <f t="shared" si="1"/>
        <v>0</v>
      </c>
      <c r="AR35" s="146"/>
    </row>
    <row r="36" spans="1:44" s="147" customFormat="1" ht="38.25" customHeight="1" thickBot="1" x14ac:dyDescent="0.3">
      <c r="A36" s="1225"/>
      <c r="B36" s="868"/>
      <c r="C36" s="871"/>
      <c r="D36" s="1034"/>
      <c r="E36" s="1049"/>
      <c r="F36" s="990"/>
      <c r="G36" s="905"/>
      <c r="H36" s="46" t="s">
        <v>263</v>
      </c>
      <c r="I36" s="42">
        <v>0.1</v>
      </c>
      <c r="J36" s="908"/>
      <c r="K36" s="911"/>
      <c r="L36" s="923"/>
      <c r="M36" s="908"/>
      <c r="N36" s="908"/>
      <c r="O36" s="1252"/>
      <c r="P36" s="1253"/>
      <c r="Q36" s="920"/>
      <c r="R36" s="970"/>
      <c r="S36" s="657"/>
      <c r="T36" s="526"/>
      <c r="U36" s="525"/>
      <c r="V36" s="526"/>
      <c r="W36" s="525"/>
      <c r="X36" s="526"/>
      <c r="Y36" s="525"/>
      <c r="Z36" s="526"/>
      <c r="AA36" s="525"/>
      <c r="AB36" s="526"/>
      <c r="AC36" s="525"/>
      <c r="AD36" s="658"/>
      <c r="AE36" s="664"/>
      <c r="AF36" s="508"/>
      <c r="AG36" s="508"/>
      <c r="AH36" s="665"/>
      <c r="AI36" s="684"/>
      <c r="AJ36" s="121"/>
      <c r="AK36" s="841"/>
      <c r="AL36" s="121"/>
      <c r="AM36" s="841"/>
      <c r="AN36" s="121"/>
      <c r="AO36" s="288"/>
      <c r="AP36" s="318"/>
      <c r="AQ36" s="661">
        <f>AI36+AK36+AM36+AO36</f>
        <v>0</v>
      </c>
      <c r="AR36" s="146"/>
    </row>
    <row r="37" spans="1:44" s="147" customFormat="1" ht="21.75" customHeight="1" thickBot="1" x14ac:dyDescent="0.3">
      <c r="A37" s="1225"/>
      <c r="B37" s="868"/>
      <c r="C37" s="871"/>
      <c r="D37" s="1034"/>
      <c r="E37" s="1208"/>
      <c r="F37" s="1206"/>
      <c r="G37" s="1054"/>
      <c r="H37" s="285"/>
      <c r="I37" s="212">
        <f>SUM(I32:I36)</f>
        <v>0.99999999999999989</v>
      </c>
      <c r="J37" s="1055"/>
      <c r="K37" s="930"/>
      <c r="L37" s="932"/>
      <c r="M37" s="934"/>
      <c r="N37" s="934"/>
      <c r="O37" s="1232"/>
      <c r="P37" s="1234"/>
      <c r="Q37" s="921"/>
      <c r="R37" s="1212"/>
      <c r="S37" s="1235"/>
      <c r="T37" s="1236"/>
      <c r="U37" s="1236"/>
      <c r="V37" s="1236"/>
      <c r="W37" s="1236"/>
      <c r="X37" s="1236"/>
      <c r="Y37" s="1236"/>
      <c r="Z37" s="1236"/>
      <c r="AA37" s="1236"/>
      <c r="AB37" s="1236"/>
      <c r="AC37" s="1236"/>
      <c r="AD37" s="1237"/>
      <c r="AE37" s="666"/>
      <c r="AF37" s="667"/>
      <c r="AG37" s="667"/>
      <c r="AH37" s="668"/>
      <c r="AI37" s="233">
        <f>SUM(AI32:AI36)</f>
        <v>0</v>
      </c>
      <c r="AJ37" s="243"/>
      <c r="AK37" s="233">
        <f>SUM(AK32:AK36)</f>
        <v>0</v>
      </c>
      <c r="AL37" s="243"/>
      <c r="AM37" s="233">
        <f>SUM(AM32:AM36)</f>
        <v>0</v>
      </c>
      <c r="AN37" s="245"/>
      <c r="AO37" s="233">
        <f>SUM(AO32:AO36)</f>
        <v>0</v>
      </c>
      <c r="AP37" s="294"/>
      <c r="AQ37" s="303">
        <f>SUM(AQ32:AQ36)</f>
        <v>0</v>
      </c>
      <c r="AR37" s="146"/>
    </row>
    <row r="38" spans="1:44" s="147" customFormat="1" ht="53.25" customHeight="1" x14ac:dyDescent="0.25">
      <c r="A38" s="1225"/>
      <c r="B38" s="868"/>
      <c r="C38" s="871"/>
      <c r="D38" s="1034"/>
      <c r="E38" s="1048">
        <v>0.05</v>
      </c>
      <c r="F38" s="989" t="s">
        <v>266</v>
      </c>
      <c r="G38" s="904" t="s">
        <v>265</v>
      </c>
      <c r="H38" s="283" t="s">
        <v>405</v>
      </c>
      <c r="I38" s="117">
        <v>0.45</v>
      </c>
      <c r="J38" s="933" t="s">
        <v>406</v>
      </c>
      <c r="K38" s="929" t="s">
        <v>260</v>
      </c>
      <c r="L38" s="931" t="s">
        <v>407</v>
      </c>
      <c r="M38" s="933" t="s">
        <v>261</v>
      </c>
      <c r="N38" s="933" t="s">
        <v>262</v>
      </c>
      <c r="O38" s="1231">
        <f>103016858+447969987</f>
        <v>550986845</v>
      </c>
      <c r="P38" s="1233"/>
      <c r="Q38" s="919" t="s">
        <v>44</v>
      </c>
      <c r="R38" s="1040" t="s">
        <v>45</v>
      </c>
      <c r="S38" s="674"/>
      <c r="T38" s="675"/>
      <c r="U38" s="676"/>
      <c r="V38" s="675"/>
      <c r="W38" s="676"/>
      <c r="X38" s="675"/>
      <c r="Y38" s="676"/>
      <c r="Z38" s="675"/>
      <c r="AA38" s="676"/>
      <c r="AB38" s="675"/>
      <c r="AC38" s="676"/>
      <c r="AD38" s="677"/>
      <c r="AE38" s="678"/>
      <c r="AF38" s="679"/>
      <c r="AG38" s="679"/>
      <c r="AH38" s="680"/>
      <c r="AI38" s="704"/>
      <c r="AJ38" s="283"/>
      <c r="AK38" s="719"/>
      <c r="AL38" s="681"/>
      <c r="AM38" s="719"/>
      <c r="AN38" s="682"/>
      <c r="AO38" s="651"/>
      <c r="AP38" s="683"/>
      <c r="AQ38" s="661">
        <f t="shared" ref="AQ38:AQ46" si="2">AI38+AK38+AM38+AO38</f>
        <v>0</v>
      </c>
      <c r="AR38" s="146"/>
    </row>
    <row r="39" spans="1:44" s="147" customFormat="1" ht="54" customHeight="1" x14ac:dyDescent="0.25">
      <c r="A39" s="1225"/>
      <c r="B39" s="868"/>
      <c r="C39" s="871"/>
      <c r="D39" s="1034"/>
      <c r="E39" s="1049"/>
      <c r="F39" s="990"/>
      <c r="G39" s="905"/>
      <c r="H39" s="45" t="s">
        <v>408</v>
      </c>
      <c r="I39" s="840">
        <v>0.45</v>
      </c>
      <c r="J39" s="908"/>
      <c r="K39" s="911"/>
      <c r="L39" s="923"/>
      <c r="M39" s="908"/>
      <c r="N39" s="908"/>
      <c r="O39" s="1252"/>
      <c r="P39" s="1253"/>
      <c r="Q39" s="920"/>
      <c r="R39" s="970"/>
      <c r="S39" s="657"/>
      <c r="T39" s="526"/>
      <c r="U39" s="525"/>
      <c r="V39" s="526"/>
      <c r="W39" s="525"/>
      <c r="X39" s="526"/>
      <c r="Y39" s="525"/>
      <c r="Z39" s="526"/>
      <c r="AA39" s="525"/>
      <c r="AB39" s="526"/>
      <c r="AC39" s="525"/>
      <c r="AD39" s="658"/>
      <c r="AE39" s="664"/>
      <c r="AF39" s="508"/>
      <c r="AG39" s="508"/>
      <c r="AH39" s="665"/>
      <c r="AI39" s="592"/>
      <c r="AJ39" s="45"/>
      <c r="AK39" s="281"/>
      <c r="AL39" s="316"/>
      <c r="AM39" s="281"/>
      <c r="AN39" s="165"/>
      <c r="AO39" s="280"/>
      <c r="AP39" s="300"/>
      <c r="AQ39" s="661">
        <f t="shared" si="2"/>
        <v>0</v>
      </c>
      <c r="AR39" s="146"/>
    </row>
    <row r="40" spans="1:44" s="147" customFormat="1" ht="51" customHeight="1" thickBot="1" x14ac:dyDescent="0.3">
      <c r="A40" s="1225"/>
      <c r="B40" s="868"/>
      <c r="C40" s="871"/>
      <c r="D40" s="1034"/>
      <c r="E40" s="1049"/>
      <c r="F40" s="990"/>
      <c r="G40" s="905"/>
      <c r="H40" s="46" t="s">
        <v>263</v>
      </c>
      <c r="I40" s="42">
        <v>0.1</v>
      </c>
      <c r="J40" s="908"/>
      <c r="K40" s="911"/>
      <c r="L40" s="923"/>
      <c r="M40" s="908"/>
      <c r="N40" s="908"/>
      <c r="O40" s="1252"/>
      <c r="P40" s="1253"/>
      <c r="Q40" s="920"/>
      <c r="R40" s="970"/>
      <c r="S40" s="657"/>
      <c r="T40" s="526"/>
      <c r="U40" s="525"/>
      <c r="V40" s="526"/>
      <c r="W40" s="525"/>
      <c r="X40" s="526"/>
      <c r="Y40" s="525"/>
      <c r="Z40" s="526"/>
      <c r="AA40" s="525"/>
      <c r="AB40" s="526"/>
      <c r="AC40" s="525"/>
      <c r="AD40" s="658"/>
      <c r="AE40" s="664"/>
      <c r="AF40" s="508"/>
      <c r="AG40" s="508"/>
      <c r="AH40" s="665"/>
      <c r="AI40" s="593"/>
      <c r="AJ40" s="154"/>
      <c r="AK40" s="841"/>
      <c r="AL40" s="308"/>
      <c r="AM40" s="841"/>
      <c r="AN40" s="307"/>
      <c r="AO40" s="288"/>
      <c r="AP40" s="318"/>
      <c r="AQ40" s="661">
        <f t="shared" si="2"/>
        <v>0</v>
      </c>
      <c r="AR40" s="146"/>
    </row>
    <row r="41" spans="1:44" s="147" customFormat="1" ht="20.25" customHeight="1" thickBot="1" x14ac:dyDescent="0.3">
      <c r="A41" s="1225"/>
      <c r="B41" s="868"/>
      <c r="C41" s="871"/>
      <c r="D41" s="1034"/>
      <c r="E41" s="1050"/>
      <c r="F41" s="991"/>
      <c r="G41" s="906"/>
      <c r="H41" s="285"/>
      <c r="I41" s="212">
        <f>SUM(I38:I40)</f>
        <v>1</v>
      </c>
      <c r="J41" s="1055"/>
      <c r="K41" s="930"/>
      <c r="L41" s="932"/>
      <c r="M41" s="934"/>
      <c r="N41" s="934"/>
      <c r="O41" s="1232"/>
      <c r="P41" s="1234"/>
      <c r="Q41" s="921"/>
      <c r="R41" s="1212"/>
      <c r="S41" s="1235"/>
      <c r="T41" s="1236"/>
      <c r="U41" s="1236"/>
      <c r="V41" s="1236"/>
      <c r="W41" s="1236"/>
      <c r="X41" s="1236"/>
      <c r="Y41" s="1236"/>
      <c r="Z41" s="1236"/>
      <c r="AA41" s="1236"/>
      <c r="AB41" s="1236"/>
      <c r="AC41" s="1236"/>
      <c r="AD41" s="1237"/>
      <c r="AE41" s="666"/>
      <c r="AF41" s="667"/>
      <c r="AG41" s="667"/>
      <c r="AH41" s="668"/>
      <c r="AI41" s="233">
        <f>SUM(AI38:AI40)</f>
        <v>0</v>
      </c>
      <c r="AJ41" s="243"/>
      <c r="AK41" s="233">
        <f>SUM(AK38:AK40)</f>
        <v>0</v>
      </c>
      <c r="AL41" s="243"/>
      <c r="AM41" s="233">
        <f>SUM(AM38:AM40)</f>
        <v>0</v>
      </c>
      <c r="AN41" s="245"/>
      <c r="AO41" s="233">
        <f>SUM(AO38:AO40)</f>
        <v>0</v>
      </c>
      <c r="AP41" s="294"/>
      <c r="AQ41" s="303">
        <f>SUM(AQ38:AQ40)</f>
        <v>0</v>
      </c>
      <c r="AR41" s="146"/>
    </row>
    <row r="42" spans="1:44" s="147" customFormat="1" ht="50.25" customHeight="1" x14ac:dyDescent="0.25">
      <c r="A42" s="1225"/>
      <c r="B42" s="868"/>
      <c r="C42" s="871"/>
      <c r="D42" s="1034"/>
      <c r="E42" s="1238">
        <v>0.05</v>
      </c>
      <c r="F42" s="1022" t="s">
        <v>409</v>
      </c>
      <c r="G42" s="1254" t="s">
        <v>267</v>
      </c>
      <c r="H42" s="43" t="s">
        <v>268</v>
      </c>
      <c r="I42" s="843">
        <v>0.2</v>
      </c>
      <c r="J42" s="907" t="s">
        <v>649</v>
      </c>
      <c r="K42" s="910" t="s">
        <v>650</v>
      </c>
      <c r="L42" s="922" t="s">
        <v>651</v>
      </c>
      <c r="M42" s="907" t="s">
        <v>261</v>
      </c>
      <c r="N42" s="907" t="s">
        <v>262</v>
      </c>
      <c r="O42" s="1256">
        <v>62000000</v>
      </c>
      <c r="P42" s="1257"/>
      <c r="Q42" s="866" t="s">
        <v>44</v>
      </c>
      <c r="R42" s="969" t="s">
        <v>45</v>
      </c>
      <c r="S42" s="657"/>
      <c r="T42" s="526"/>
      <c r="U42" s="525"/>
      <c r="V42" s="526"/>
      <c r="W42" s="525"/>
      <c r="X42" s="526"/>
      <c r="Y42" s="525"/>
      <c r="Z42" s="526"/>
      <c r="AA42" s="525"/>
      <c r="AB42" s="526"/>
      <c r="AC42" s="525"/>
      <c r="AD42" s="658"/>
      <c r="AE42" s="659"/>
      <c r="AF42" s="849"/>
      <c r="AG42" s="849"/>
      <c r="AH42" s="660"/>
      <c r="AI42" s="618"/>
      <c r="AJ42" s="130"/>
      <c r="AK42" s="842"/>
      <c r="AL42" s="310"/>
      <c r="AM42" s="842"/>
      <c r="AN42" s="126"/>
      <c r="AO42" s="291"/>
      <c r="AP42" s="319"/>
      <c r="AQ42" s="661">
        <f t="shared" si="2"/>
        <v>0</v>
      </c>
      <c r="AR42" s="146"/>
    </row>
    <row r="43" spans="1:44" s="147" customFormat="1" ht="45" customHeight="1" thickBot="1" x14ac:dyDescent="0.3">
      <c r="A43" s="1225"/>
      <c r="B43" s="868"/>
      <c r="C43" s="871"/>
      <c r="D43" s="1034"/>
      <c r="E43" s="1239"/>
      <c r="F43" s="982"/>
      <c r="G43" s="1255"/>
      <c r="H43" s="838" t="s">
        <v>652</v>
      </c>
      <c r="I43" s="840">
        <v>0.8</v>
      </c>
      <c r="J43" s="908"/>
      <c r="K43" s="911"/>
      <c r="L43" s="923"/>
      <c r="M43" s="908"/>
      <c r="N43" s="908"/>
      <c r="O43" s="1252"/>
      <c r="P43" s="1253"/>
      <c r="Q43" s="920"/>
      <c r="R43" s="970"/>
      <c r="S43" s="657"/>
      <c r="T43" s="526"/>
      <c r="U43" s="525"/>
      <c r="V43" s="526"/>
      <c r="W43" s="525"/>
      <c r="X43" s="526"/>
      <c r="Y43" s="525"/>
      <c r="Z43" s="526"/>
      <c r="AA43" s="525"/>
      <c r="AB43" s="526"/>
      <c r="AC43" s="525"/>
      <c r="AD43" s="658"/>
      <c r="AE43" s="664"/>
      <c r="AF43" s="508"/>
      <c r="AG43" s="508"/>
      <c r="AH43" s="665"/>
      <c r="AI43" s="702"/>
      <c r="AJ43" s="121"/>
      <c r="AK43" s="281"/>
      <c r="AL43" s="317"/>
      <c r="AM43" s="281"/>
      <c r="AN43" s="165"/>
      <c r="AO43" s="280"/>
      <c r="AP43" s="300"/>
      <c r="AQ43" s="661">
        <f t="shared" si="2"/>
        <v>0</v>
      </c>
      <c r="AR43" s="146"/>
    </row>
    <row r="44" spans="1:44" s="147" customFormat="1" ht="20.100000000000001" customHeight="1" thickBot="1" x14ac:dyDescent="0.3">
      <c r="A44" s="1225"/>
      <c r="B44" s="868"/>
      <c r="C44" s="871"/>
      <c r="D44" s="1034"/>
      <c r="E44" s="1240"/>
      <c r="F44" s="1023"/>
      <c r="G44" s="888"/>
      <c r="H44" s="285"/>
      <c r="I44" s="212">
        <f>SUM(I42:I43)</f>
        <v>1</v>
      </c>
      <c r="J44" s="1055"/>
      <c r="K44" s="930"/>
      <c r="L44" s="932"/>
      <c r="M44" s="934"/>
      <c r="N44" s="934"/>
      <c r="O44" s="1232"/>
      <c r="P44" s="1234"/>
      <c r="Q44" s="921"/>
      <c r="R44" s="1212"/>
      <c r="S44" s="1235"/>
      <c r="T44" s="1236"/>
      <c r="U44" s="1236"/>
      <c r="V44" s="1236"/>
      <c r="W44" s="1236"/>
      <c r="X44" s="1236"/>
      <c r="Y44" s="1236"/>
      <c r="Z44" s="1236"/>
      <c r="AA44" s="1236"/>
      <c r="AB44" s="1236"/>
      <c r="AC44" s="1236"/>
      <c r="AD44" s="1237"/>
      <c r="AE44" s="666"/>
      <c r="AF44" s="667"/>
      <c r="AG44" s="667"/>
      <c r="AH44" s="668"/>
      <c r="AI44" s="233">
        <f>SUM(AI42:AI43)</f>
        <v>0</v>
      </c>
      <c r="AJ44" s="243"/>
      <c r="AK44" s="233">
        <f>SUM(AK42:AK43)</f>
        <v>0</v>
      </c>
      <c r="AL44" s="243"/>
      <c r="AM44" s="233">
        <f>SUM(AM42:AM43)</f>
        <v>0</v>
      </c>
      <c r="AN44" s="245"/>
      <c r="AO44" s="233">
        <f>SUM(AO42:AO43)</f>
        <v>0</v>
      </c>
      <c r="AP44" s="294"/>
      <c r="AQ44" s="691">
        <f>SUM(AQ42:AQ43)</f>
        <v>0</v>
      </c>
      <c r="AR44" s="146"/>
    </row>
    <row r="45" spans="1:44" s="147" customFormat="1" ht="48.75" customHeight="1" x14ac:dyDescent="0.25">
      <c r="A45" s="1225"/>
      <c r="B45" s="868"/>
      <c r="C45" s="871"/>
      <c r="D45" s="1034"/>
      <c r="E45" s="1258">
        <v>0.05</v>
      </c>
      <c r="F45" s="1022" t="s">
        <v>410</v>
      </c>
      <c r="G45" s="1261" t="s">
        <v>259</v>
      </c>
      <c r="H45" s="283" t="s">
        <v>269</v>
      </c>
      <c r="I45" s="856">
        <v>0.5</v>
      </c>
      <c r="J45" s="1264" t="s">
        <v>270</v>
      </c>
      <c r="K45" s="1267" t="s">
        <v>411</v>
      </c>
      <c r="L45" s="895" t="s">
        <v>260</v>
      </c>
      <c r="M45" s="873" t="s">
        <v>261</v>
      </c>
      <c r="N45" s="873" t="s">
        <v>262</v>
      </c>
      <c r="O45" s="1231">
        <f>74699372+180552845</f>
        <v>255252217</v>
      </c>
      <c r="P45" s="1284"/>
      <c r="Q45" s="1287" t="s">
        <v>44</v>
      </c>
      <c r="R45" s="1275" t="s">
        <v>45</v>
      </c>
      <c r="S45" s="674"/>
      <c r="T45" s="675"/>
      <c r="U45" s="676"/>
      <c r="V45" s="675"/>
      <c r="W45" s="676"/>
      <c r="X45" s="675"/>
      <c r="Y45" s="676"/>
      <c r="Z45" s="675"/>
      <c r="AA45" s="676"/>
      <c r="AB45" s="675"/>
      <c r="AC45" s="676"/>
      <c r="AD45" s="677"/>
      <c r="AE45" s="678"/>
      <c r="AF45" s="679"/>
      <c r="AG45" s="679"/>
      <c r="AH45" s="680"/>
      <c r="AI45" s="704"/>
      <c r="AJ45" s="650"/>
      <c r="AK45" s="719"/>
      <c r="AL45" s="692"/>
      <c r="AM45" s="651"/>
      <c r="AN45" s="692"/>
      <c r="AO45" s="651"/>
      <c r="AP45" s="693"/>
      <c r="AQ45" s="256">
        <f>AI45+AK45+AM45+AO45</f>
        <v>0</v>
      </c>
      <c r="AR45" s="146"/>
    </row>
    <row r="46" spans="1:44" s="147" customFormat="1" ht="48.75" customHeight="1" thickBot="1" x14ac:dyDescent="0.3">
      <c r="A46" s="1225"/>
      <c r="B46" s="868"/>
      <c r="C46" s="871"/>
      <c r="D46" s="1034"/>
      <c r="E46" s="1259"/>
      <c r="F46" s="982"/>
      <c r="G46" s="1262"/>
      <c r="H46" s="45" t="s">
        <v>271</v>
      </c>
      <c r="I46" s="857">
        <v>0.5</v>
      </c>
      <c r="J46" s="1265"/>
      <c r="K46" s="1268"/>
      <c r="L46" s="896"/>
      <c r="M46" s="874"/>
      <c r="N46" s="874"/>
      <c r="O46" s="1252"/>
      <c r="P46" s="1285"/>
      <c r="Q46" s="1288"/>
      <c r="R46" s="1276"/>
      <c r="S46" s="657"/>
      <c r="T46" s="526"/>
      <c r="U46" s="525"/>
      <c r="V46" s="526"/>
      <c r="W46" s="525"/>
      <c r="X46" s="526"/>
      <c r="Y46" s="525"/>
      <c r="Z46" s="526"/>
      <c r="AA46" s="525"/>
      <c r="AB46" s="526"/>
      <c r="AC46" s="525"/>
      <c r="AD46" s="658"/>
      <c r="AE46" s="664"/>
      <c r="AF46" s="508"/>
      <c r="AG46" s="508"/>
      <c r="AH46" s="665"/>
      <c r="AI46" s="702"/>
      <c r="AJ46" s="121"/>
      <c r="AK46" s="281"/>
      <c r="AL46" s="317"/>
      <c r="AM46" s="280"/>
      <c r="AN46" s="317"/>
      <c r="AO46" s="280"/>
      <c r="AP46" s="321"/>
      <c r="AQ46" s="256">
        <f t="shared" si="2"/>
        <v>0</v>
      </c>
      <c r="AR46" s="146"/>
    </row>
    <row r="47" spans="1:44" s="147" customFormat="1" ht="20.100000000000001" customHeight="1" thickBot="1" x14ac:dyDescent="0.3">
      <c r="A47" s="1225"/>
      <c r="B47" s="868"/>
      <c r="C47" s="871"/>
      <c r="D47" s="1034"/>
      <c r="E47" s="1260"/>
      <c r="F47" s="1023"/>
      <c r="G47" s="1263"/>
      <c r="H47" s="285"/>
      <c r="I47" s="212">
        <f>SUM(I45:I46)</f>
        <v>1</v>
      </c>
      <c r="J47" s="1266"/>
      <c r="K47" s="1269"/>
      <c r="L47" s="897"/>
      <c r="M47" s="875"/>
      <c r="N47" s="875"/>
      <c r="O47" s="1232"/>
      <c r="P47" s="1286"/>
      <c r="Q47" s="1289"/>
      <c r="R47" s="1277"/>
      <c r="S47" s="1235"/>
      <c r="T47" s="1236"/>
      <c r="U47" s="1236"/>
      <c r="V47" s="1236"/>
      <c r="W47" s="1236"/>
      <c r="X47" s="1236"/>
      <c r="Y47" s="1236"/>
      <c r="Z47" s="1236"/>
      <c r="AA47" s="1236"/>
      <c r="AB47" s="1236"/>
      <c r="AC47" s="1236"/>
      <c r="AD47" s="1237"/>
      <c r="AE47" s="858"/>
      <c r="AF47" s="667"/>
      <c r="AG47" s="667"/>
      <c r="AH47" s="859"/>
      <c r="AI47" s="233">
        <f>SUM(AI45:AI46)</f>
        <v>0</v>
      </c>
      <c r="AJ47" s="243"/>
      <c r="AK47" s="233">
        <f>SUM(AK45:AK46)</f>
        <v>0</v>
      </c>
      <c r="AL47" s="243"/>
      <c r="AM47" s="233">
        <f>SUM(AM45:AM46)</f>
        <v>0</v>
      </c>
      <c r="AN47" s="245"/>
      <c r="AO47" s="233">
        <f>SUM(AO45:AO46)</f>
        <v>0</v>
      </c>
      <c r="AP47" s="294"/>
      <c r="AQ47" s="860">
        <f>SUM(AQ45:AQ46)</f>
        <v>0</v>
      </c>
      <c r="AR47" s="146"/>
    </row>
    <row r="48" spans="1:44" s="147" customFormat="1" ht="41.25" customHeight="1" x14ac:dyDescent="0.25">
      <c r="A48" s="1225"/>
      <c r="B48" s="868"/>
      <c r="C48" s="871"/>
      <c r="D48" s="1034"/>
      <c r="E48" s="1278">
        <v>0.25</v>
      </c>
      <c r="F48" s="982" t="s">
        <v>273</v>
      </c>
      <c r="G48" s="1262" t="s">
        <v>265</v>
      </c>
      <c r="H48" s="43" t="s">
        <v>653</v>
      </c>
      <c r="I48" s="861">
        <v>0.35</v>
      </c>
      <c r="J48" s="1279" t="s">
        <v>654</v>
      </c>
      <c r="K48" s="1281" t="s">
        <v>655</v>
      </c>
      <c r="L48" s="922" t="s">
        <v>260</v>
      </c>
      <c r="M48" s="907" t="s">
        <v>261</v>
      </c>
      <c r="N48" s="907" t="s">
        <v>262</v>
      </c>
      <c r="O48" s="1256">
        <f>5318660332+742083326</f>
        <v>6060743658</v>
      </c>
      <c r="P48" s="1297"/>
      <c r="Q48" s="1300" t="s">
        <v>44</v>
      </c>
      <c r="R48" s="1303" t="s">
        <v>45</v>
      </c>
      <c r="S48" s="657"/>
      <c r="T48" s="526"/>
      <c r="U48" s="525"/>
      <c r="V48" s="526"/>
      <c r="W48" s="525"/>
      <c r="X48" s="526"/>
      <c r="Y48" s="525"/>
      <c r="Z48" s="526"/>
      <c r="AA48" s="525"/>
      <c r="AB48" s="526"/>
      <c r="AC48" s="525"/>
      <c r="AD48" s="658"/>
      <c r="AE48" s="659"/>
      <c r="AF48" s="849"/>
      <c r="AG48" s="849"/>
      <c r="AH48" s="660"/>
      <c r="AI48" s="289"/>
      <c r="AJ48" s="130"/>
      <c r="AK48" s="842"/>
      <c r="AL48" s="310"/>
      <c r="AM48" s="842"/>
      <c r="AN48" s="310"/>
      <c r="AO48" s="291"/>
      <c r="AP48" s="320"/>
      <c r="AQ48" s="661">
        <f t="shared" ref="AQ48:AQ52" si="3">AI48+AK48+AM48+AO48</f>
        <v>0</v>
      </c>
      <c r="AR48" s="146"/>
    </row>
    <row r="49" spans="1:44" s="147" customFormat="1" ht="61.5" customHeight="1" x14ac:dyDescent="0.25">
      <c r="A49" s="1225"/>
      <c r="B49" s="868"/>
      <c r="C49" s="871"/>
      <c r="D49" s="1034"/>
      <c r="E49" s="1278"/>
      <c r="F49" s="982"/>
      <c r="G49" s="1262"/>
      <c r="H49" s="45" t="s">
        <v>656</v>
      </c>
      <c r="I49" s="857">
        <v>0.35</v>
      </c>
      <c r="J49" s="1280"/>
      <c r="K49" s="1282"/>
      <c r="L49" s="923"/>
      <c r="M49" s="908"/>
      <c r="N49" s="908"/>
      <c r="O49" s="1252"/>
      <c r="P49" s="1298"/>
      <c r="Q49" s="1301"/>
      <c r="R49" s="1304"/>
      <c r="S49" s="657"/>
      <c r="T49" s="526"/>
      <c r="U49" s="525"/>
      <c r="V49" s="526"/>
      <c r="W49" s="525"/>
      <c r="X49" s="526"/>
      <c r="Y49" s="525"/>
      <c r="Z49" s="526"/>
      <c r="AA49" s="525"/>
      <c r="AB49" s="526"/>
      <c r="AC49" s="525"/>
      <c r="AD49" s="658"/>
      <c r="AE49" s="664"/>
      <c r="AF49" s="508"/>
      <c r="AG49" s="508"/>
      <c r="AH49" s="665"/>
      <c r="AI49" s="286"/>
      <c r="AJ49" s="121"/>
      <c r="AK49" s="281"/>
      <c r="AL49" s="317"/>
      <c r="AM49" s="281"/>
      <c r="AN49" s="317"/>
      <c r="AO49" s="280"/>
      <c r="AP49" s="321"/>
      <c r="AQ49" s="661">
        <f t="shared" si="3"/>
        <v>0</v>
      </c>
      <c r="AR49" s="146"/>
    </row>
    <row r="50" spans="1:44" s="147" customFormat="1" ht="41.25" customHeight="1" x14ac:dyDescent="0.25">
      <c r="A50" s="1225"/>
      <c r="B50" s="868"/>
      <c r="C50" s="871"/>
      <c r="D50" s="1034"/>
      <c r="E50" s="1278"/>
      <c r="F50" s="982"/>
      <c r="G50" s="1262"/>
      <c r="H50" s="45" t="s">
        <v>274</v>
      </c>
      <c r="I50" s="857">
        <v>0.1</v>
      </c>
      <c r="J50" s="1280"/>
      <c r="K50" s="1282"/>
      <c r="L50" s="923"/>
      <c r="M50" s="908"/>
      <c r="N50" s="908"/>
      <c r="O50" s="1252"/>
      <c r="P50" s="1298"/>
      <c r="Q50" s="1301"/>
      <c r="R50" s="1304"/>
      <c r="S50" s="657"/>
      <c r="T50" s="526"/>
      <c r="U50" s="525"/>
      <c r="V50" s="526"/>
      <c r="W50" s="525"/>
      <c r="X50" s="526"/>
      <c r="Y50" s="525"/>
      <c r="Z50" s="526"/>
      <c r="AA50" s="525"/>
      <c r="AB50" s="526"/>
      <c r="AC50" s="525"/>
      <c r="AD50" s="658"/>
      <c r="AE50" s="664"/>
      <c r="AF50" s="508"/>
      <c r="AG50" s="508"/>
      <c r="AH50" s="665"/>
      <c r="AI50" s="286"/>
      <c r="AJ50" s="121"/>
      <c r="AK50" s="281"/>
      <c r="AL50" s="317"/>
      <c r="AM50" s="281"/>
      <c r="AN50" s="317"/>
      <c r="AO50" s="280"/>
      <c r="AP50" s="321"/>
      <c r="AQ50" s="661">
        <f t="shared" si="3"/>
        <v>0</v>
      </c>
      <c r="AR50" s="146"/>
    </row>
    <row r="51" spans="1:44" s="147" customFormat="1" ht="41.25" customHeight="1" x14ac:dyDescent="0.25">
      <c r="A51" s="1225"/>
      <c r="B51" s="868"/>
      <c r="C51" s="871"/>
      <c r="D51" s="1034"/>
      <c r="E51" s="1278"/>
      <c r="F51" s="982"/>
      <c r="G51" s="1262"/>
      <c r="H51" s="45" t="s">
        <v>275</v>
      </c>
      <c r="I51" s="857">
        <v>0.1</v>
      </c>
      <c r="J51" s="1280"/>
      <c r="K51" s="1282"/>
      <c r="L51" s="923"/>
      <c r="M51" s="908"/>
      <c r="N51" s="908"/>
      <c r="O51" s="1252"/>
      <c r="P51" s="1298"/>
      <c r="Q51" s="1301"/>
      <c r="R51" s="1304"/>
      <c r="S51" s="657"/>
      <c r="T51" s="526"/>
      <c r="U51" s="525"/>
      <c r="V51" s="526"/>
      <c r="W51" s="525"/>
      <c r="X51" s="526"/>
      <c r="Y51" s="525"/>
      <c r="Z51" s="526"/>
      <c r="AA51" s="525"/>
      <c r="AB51" s="526"/>
      <c r="AC51" s="525"/>
      <c r="AD51" s="658"/>
      <c r="AE51" s="664"/>
      <c r="AF51" s="508"/>
      <c r="AG51" s="508"/>
      <c r="AH51" s="665"/>
      <c r="AI51" s="286"/>
      <c r="AJ51" s="121"/>
      <c r="AK51" s="281"/>
      <c r="AL51" s="317"/>
      <c r="AM51" s="281"/>
      <c r="AN51" s="317"/>
      <c r="AO51" s="280"/>
      <c r="AP51" s="321"/>
      <c r="AQ51" s="661">
        <f t="shared" si="3"/>
        <v>0</v>
      </c>
      <c r="AR51" s="146"/>
    </row>
    <row r="52" spans="1:44" s="147" customFormat="1" ht="41.25" customHeight="1" thickBot="1" x14ac:dyDescent="0.3">
      <c r="A52" s="1225"/>
      <c r="B52" s="868"/>
      <c r="C52" s="871"/>
      <c r="D52" s="1034"/>
      <c r="E52" s="1278"/>
      <c r="F52" s="982"/>
      <c r="G52" s="1262"/>
      <c r="H52" s="46" t="s">
        <v>272</v>
      </c>
      <c r="I52" s="862">
        <v>0.1</v>
      </c>
      <c r="J52" s="1280"/>
      <c r="K52" s="1282"/>
      <c r="L52" s="923"/>
      <c r="M52" s="908"/>
      <c r="N52" s="908"/>
      <c r="O52" s="1252"/>
      <c r="P52" s="1298"/>
      <c r="Q52" s="1301"/>
      <c r="R52" s="1304"/>
      <c r="S52" s="657"/>
      <c r="T52" s="526"/>
      <c r="U52" s="525"/>
      <c r="V52" s="526"/>
      <c r="W52" s="525"/>
      <c r="X52" s="526"/>
      <c r="Y52" s="525"/>
      <c r="Z52" s="526"/>
      <c r="AA52" s="525"/>
      <c r="AB52" s="526"/>
      <c r="AC52" s="525"/>
      <c r="AD52" s="658"/>
      <c r="AE52" s="664"/>
      <c r="AF52" s="508"/>
      <c r="AG52" s="508"/>
      <c r="AH52" s="665"/>
      <c r="AI52" s="684"/>
      <c r="AJ52" s="121"/>
      <c r="AK52" s="841"/>
      <c r="AL52" s="309"/>
      <c r="AM52" s="841"/>
      <c r="AN52" s="309"/>
      <c r="AO52" s="288"/>
      <c r="AP52" s="322"/>
      <c r="AQ52" s="661">
        <f t="shared" si="3"/>
        <v>0</v>
      </c>
      <c r="AR52" s="146"/>
    </row>
    <row r="53" spans="1:44" s="147" customFormat="1" ht="20.100000000000001" customHeight="1" thickBot="1" x14ac:dyDescent="0.3">
      <c r="A53" s="1225"/>
      <c r="B53" s="868"/>
      <c r="C53" s="871"/>
      <c r="D53" s="1034"/>
      <c r="E53" s="1271"/>
      <c r="F53" s="1023"/>
      <c r="G53" s="1263"/>
      <c r="H53" s="285"/>
      <c r="I53" s="212">
        <f>SUM(I48:I52)</f>
        <v>0.99999999999999989</v>
      </c>
      <c r="J53" s="909"/>
      <c r="K53" s="1283"/>
      <c r="L53" s="924"/>
      <c r="M53" s="925"/>
      <c r="N53" s="925"/>
      <c r="O53" s="1296"/>
      <c r="P53" s="1299"/>
      <c r="Q53" s="1302"/>
      <c r="R53" s="1305"/>
      <c r="S53" s="1306"/>
      <c r="T53" s="1307"/>
      <c r="U53" s="1307"/>
      <c r="V53" s="1307"/>
      <c r="W53" s="1307"/>
      <c r="X53" s="1307"/>
      <c r="Y53" s="1307"/>
      <c r="Z53" s="1307"/>
      <c r="AA53" s="1307"/>
      <c r="AB53" s="1307"/>
      <c r="AC53" s="1307"/>
      <c r="AD53" s="1308"/>
      <c r="AE53" s="688"/>
      <c r="AF53" s="689"/>
      <c r="AG53" s="689"/>
      <c r="AH53" s="690"/>
      <c r="AI53" s="235">
        <f>SUM(AI48:AI52)</f>
        <v>0</v>
      </c>
      <c r="AJ53" s="246"/>
      <c r="AK53" s="235">
        <f>SUM(AK48:AK52)</f>
        <v>0</v>
      </c>
      <c r="AL53" s="246"/>
      <c r="AM53" s="235">
        <f>SUM(AM48:AM52)</f>
        <v>0</v>
      </c>
      <c r="AN53" s="249"/>
      <c r="AO53" s="235">
        <f>SUM(AO48:AO52)</f>
        <v>0</v>
      </c>
      <c r="AP53" s="248"/>
      <c r="AQ53" s="691">
        <f>SUM(AQ48:AQ52)</f>
        <v>0</v>
      </c>
      <c r="AR53" s="146"/>
    </row>
    <row r="54" spans="1:44" s="147" customFormat="1" ht="53.25" customHeight="1" thickBot="1" x14ac:dyDescent="0.3">
      <c r="A54" s="1225"/>
      <c r="B54" s="868"/>
      <c r="C54" s="871"/>
      <c r="D54" s="1034"/>
      <c r="E54" s="1270">
        <v>0.05</v>
      </c>
      <c r="F54" s="1022" t="s">
        <v>276</v>
      </c>
      <c r="G54" s="1261" t="s">
        <v>259</v>
      </c>
      <c r="H54" s="283" t="s">
        <v>657</v>
      </c>
      <c r="I54" s="856">
        <v>1</v>
      </c>
      <c r="J54" s="1272" t="s">
        <v>412</v>
      </c>
      <c r="K54" s="1273" t="s">
        <v>413</v>
      </c>
      <c r="L54" s="931" t="s">
        <v>414</v>
      </c>
      <c r="M54" s="933" t="s">
        <v>261</v>
      </c>
      <c r="N54" s="933" t="s">
        <v>262</v>
      </c>
      <c r="O54" s="1231">
        <v>0</v>
      </c>
      <c r="P54" s="1292"/>
      <c r="Q54" s="1294" t="s">
        <v>44</v>
      </c>
      <c r="R54" s="1290" t="s">
        <v>45</v>
      </c>
      <c r="S54" s="674"/>
      <c r="T54" s="675"/>
      <c r="U54" s="676"/>
      <c r="V54" s="675"/>
      <c r="W54" s="676"/>
      <c r="X54" s="675"/>
      <c r="Y54" s="676"/>
      <c r="Z54" s="675"/>
      <c r="AA54" s="676"/>
      <c r="AB54" s="675"/>
      <c r="AC54" s="676"/>
      <c r="AD54" s="677"/>
      <c r="AE54" s="678"/>
      <c r="AF54" s="679"/>
      <c r="AG54" s="679"/>
      <c r="AH54" s="680"/>
      <c r="AI54" s="704"/>
      <c r="AJ54" s="650"/>
      <c r="AK54" s="719"/>
      <c r="AL54" s="692"/>
      <c r="AM54" s="719"/>
      <c r="AN54" s="692"/>
      <c r="AO54" s="651"/>
      <c r="AP54" s="693"/>
      <c r="AQ54" s="255">
        <f>AI54+AK54+AM54+AO54</f>
        <v>0</v>
      </c>
      <c r="AR54" s="146"/>
    </row>
    <row r="55" spans="1:44" s="147" customFormat="1" ht="36.75" customHeight="1" thickBot="1" x14ac:dyDescent="0.3">
      <c r="A55" s="1225"/>
      <c r="B55" s="868"/>
      <c r="C55" s="871"/>
      <c r="D55" s="1034"/>
      <c r="E55" s="1271"/>
      <c r="F55" s="1023"/>
      <c r="G55" s="1263"/>
      <c r="H55" s="285"/>
      <c r="I55" s="212">
        <f>SUM(I54:I54)</f>
        <v>1</v>
      </c>
      <c r="J55" s="1055"/>
      <c r="K55" s="1274"/>
      <c r="L55" s="932"/>
      <c r="M55" s="934"/>
      <c r="N55" s="934"/>
      <c r="O55" s="1232"/>
      <c r="P55" s="1293"/>
      <c r="Q55" s="1295"/>
      <c r="R55" s="1291"/>
      <c r="S55" s="1235"/>
      <c r="T55" s="1236"/>
      <c r="U55" s="1236"/>
      <c r="V55" s="1236"/>
      <c r="W55" s="1236"/>
      <c r="X55" s="1236"/>
      <c r="Y55" s="1236"/>
      <c r="Z55" s="1236"/>
      <c r="AA55" s="1236"/>
      <c r="AB55" s="1236"/>
      <c r="AC55" s="1236"/>
      <c r="AD55" s="1237"/>
      <c r="AE55" s="666"/>
      <c r="AF55" s="667"/>
      <c r="AG55" s="667"/>
      <c r="AH55" s="668"/>
      <c r="AI55" s="233">
        <f>SUM(AI54)</f>
        <v>0</v>
      </c>
      <c r="AJ55" s="243"/>
      <c r="AK55" s="244">
        <f>SUM(AK54)</f>
        <v>0</v>
      </c>
      <c r="AL55" s="243"/>
      <c r="AM55" s="244">
        <f>SUM(AM54)</f>
        <v>0</v>
      </c>
      <c r="AN55" s="245"/>
      <c r="AO55" s="244">
        <f>SUM(AO54)</f>
        <v>0</v>
      </c>
      <c r="AP55" s="294"/>
      <c r="AQ55" s="303">
        <f>SUM(AQ54)</f>
        <v>0</v>
      </c>
      <c r="AR55" s="146"/>
    </row>
    <row r="56" spans="1:44" s="147" customFormat="1" ht="30" customHeight="1" thickBot="1" x14ac:dyDescent="0.3">
      <c r="A56" s="1226"/>
      <c r="B56" s="869"/>
      <c r="C56" s="872"/>
      <c r="D56" s="1218"/>
      <c r="E56" s="863">
        <f>SUM(E14:E55)</f>
        <v>1.0000000000000002</v>
      </c>
      <c r="L56" s="137"/>
      <c r="M56" s="135"/>
      <c r="N56" s="135"/>
      <c r="P56" s="149"/>
      <c r="S56" s="694"/>
      <c r="T56" s="694"/>
      <c r="U56" s="694"/>
      <c r="V56" s="694"/>
      <c r="W56" s="694"/>
      <c r="X56" s="694"/>
      <c r="Y56" s="694"/>
      <c r="Z56" s="694"/>
      <c r="AA56" s="694"/>
      <c r="AB56" s="694"/>
      <c r="AC56" s="694"/>
      <c r="AD56" s="694"/>
      <c r="AE56" s="141"/>
      <c r="AF56" s="141"/>
      <c r="AG56" s="141"/>
      <c r="AH56" s="141"/>
      <c r="AI56" s="142"/>
      <c r="AJ56" s="150"/>
      <c r="AK56" s="142"/>
      <c r="AL56" s="144"/>
      <c r="AM56" s="142"/>
      <c r="AN56" s="145"/>
      <c r="AO56" s="142"/>
      <c r="AP56" s="145"/>
      <c r="AQ56" s="142"/>
      <c r="AR56" s="146"/>
    </row>
    <row r="57" spans="1:44" s="147" customFormat="1" ht="15" x14ac:dyDescent="0.25">
      <c r="A57" s="151"/>
      <c r="B57" s="151"/>
      <c r="C57" s="151"/>
      <c r="D57" s="151"/>
      <c r="L57" s="137"/>
      <c r="M57" s="135"/>
      <c r="N57" s="135"/>
      <c r="P57" s="424"/>
      <c r="S57" s="694"/>
      <c r="T57" s="694"/>
      <c r="U57" s="694"/>
      <c r="V57" s="694"/>
      <c r="W57" s="694"/>
      <c r="X57" s="694"/>
      <c r="Y57" s="694"/>
      <c r="Z57" s="694"/>
      <c r="AA57" s="694"/>
      <c r="AB57" s="694"/>
      <c r="AC57" s="694"/>
      <c r="AD57" s="694"/>
      <c r="AE57" s="141"/>
      <c r="AF57" s="141"/>
      <c r="AG57" s="141"/>
      <c r="AH57" s="141"/>
      <c r="AI57" s="142"/>
      <c r="AJ57" s="150"/>
      <c r="AK57" s="142"/>
      <c r="AL57" s="144"/>
      <c r="AM57" s="142"/>
      <c r="AN57" s="145"/>
      <c r="AO57" s="142"/>
      <c r="AP57" s="145"/>
      <c r="AQ57" s="142"/>
      <c r="AR57" s="146"/>
    </row>
    <row r="58" spans="1:44" s="147" customFormat="1" ht="15" x14ac:dyDescent="0.25">
      <c r="A58" s="151"/>
      <c r="B58" s="151"/>
      <c r="C58" s="151"/>
      <c r="D58" s="151"/>
      <c r="L58" s="39"/>
      <c r="P58" s="149"/>
      <c r="AQ58" s="315"/>
      <c r="AR58" s="146"/>
    </row>
    <row r="59" spans="1:44" s="147" customFormat="1" ht="15" x14ac:dyDescent="0.25">
      <c r="L59" s="39"/>
      <c r="P59" s="149"/>
      <c r="AQ59" s="315"/>
    </row>
    <row r="60" spans="1:44" s="147" customFormat="1" ht="15" x14ac:dyDescent="0.25">
      <c r="L60" s="39"/>
      <c r="P60" s="149"/>
      <c r="AQ60" s="315"/>
    </row>
    <row r="61" spans="1:44" s="147" customFormat="1" ht="15" x14ac:dyDescent="0.25">
      <c r="F61" s="147" t="s">
        <v>561</v>
      </c>
      <c r="G61" s="152" t="e">
        <f>AI13</f>
        <v>#REF!</v>
      </c>
      <c r="L61" s="39"/>
      <c r="P61" s="149"/>
      <c r="AQ61" s="315"/>
    </row>
    <row r="62" spans="1:44" x14ac:dyDescent="0.25">
      <c r="F62" s="89" t="s">
        <v>30</v>
      </c>
      <c r="G62" s="97" t="e">
        <f>AK13</f>
        <v>#REF!</v>
      </c>
      <c r="L62" s="38"/>
    </row>
    <row r="63" spans="1:44" x14ac:dyDescent="0.25">
      <c r="F63" s="89" t="s">
        <v>31</v>
      </c>
      <c r="G63" s="97" t="e">
        <f>AM13</f>
        <v>#REF!</v>
      </c>
      <c r="L63" s="38"/>
    </row>
    <row r="64" spans="1:44" x14ac:dyDescent="0.25">
      <c r="F64" s="89" t="s">
        <v>32</v>
      </c>
      <c r="G64" s="97" t="e">
        <f>AO13</f>
        <v>#REF!</v>
      </c>
      <c r="L64" s="38"/>
    </row>
    <row r="65" spans="6:12" x14ac:dyDescent="0.25">
      <c r="F65" s="89" t="s">
        <v>33</v>
      </c>
      <c r="G65" s="97" t="e">
        <f>SUM(G61:G64)</f>
        <v>#REF!</v>
      </c>
    </row>
    <row r="66" spans="6:12" x14ac:dyDescent="0.25">
      <c r="L66" s="97"/>
    </row>
  </sheetData>
  <mergeCells count="186">
    <mergeCell ref="S53:AD53"/>
    <mergeCell ref="M54:M55"/>
    <mergeCell ref="N54:N55"/>
    <mergeCell ref="O54:O55"/>
    <mergeCell ref="P54:P55"/>
    <mergeCell ref="Q54:Q55"/>
    <mergeCell ref="O48:O53"/>
    <mergeCell ref="P48:P53"/>
    <mergeCell ref="Q48:Q53"/>
    <mergeCell ref="R48:R53"/>
    <mergeCell ref="E54:E55"/>
    <mergeCell ref="F54:F55"/>
    <mergeCell ref="G54:G55"/>
    <mergeCell ref="J54:J55"/>
    <mergeCell ref="K54:K55"/>
    <mergeCell ref="R45:R47"/>
    <mergeCell ref="S47:AD47"/>
    <mergeCell ref="E48:E53"/>
    <mergeCell ref="F48:F53"/>
    <mergeCell ref="G48:G53"/>
    <mergeCell ref="J48:J53"/>
    <mergeCell ref="K48:K53"/>
    <mergeCell ref="L48:L53"/>
    <mergeCell ref="M48:M53"/>
    <mergeCell ref="N48:N53"/>
    <mergeCell ref="L45:L47"/>
    <mergeCell ref="M45:M47"/>
    <mergeCell ref="N45:N47"/>
    <mergeCell ref="O45:O47"/>
    <mergeCell ref="P45:P47"/>
    <mergeCell ref="Q45:Q47"/>
    <mergeCell ref="R54:R55"/>
    <mergeCell ref="S55:AD55"/>
    <mergeCell ref="L54:L55"/>
    <mergeCell ref="P42:P44"/>
    <mergeCell ref="Q42:Q44"/>
    <mergeCell ref="R42:R44"/>
    <mergeCell ref="S44:AD44"/>
    <mergeCell ref="E45:E47"/>
    <mergeCell ref="F45:F47"/>
    <mergeCell ref="G45:G47"/>
    <mergeCell ref="J45:J47"/>
    <mergeCell ref="K45:K47"/>
    <mergeCell ref="J42:J44"/>
    <mergeCell ref="K42:K44"/>
    <mergeCell ref="L42:L44"/>
    <mergeCell ref="M42:M44"/>
    <mergeCell ref="N42:N44"/>
    <mergeCell ref="L38:L41"/>
    <mergeCell ref="M38:M41"/>
    <mergeCell ref="N38:N41"/>
    <mergeCell ref="O38:O41"/>
    <mergeCell ref="O42:O44"/>
    <mergeCell ref="Q32:Q37"/>
    <mergeCell ref="R32:R37"/>
    <mergeCell ref="S37:AD37"/>
    <mergeCell ref="E38:E41"/>
    <mergeCell ref="F38:F41"/>
    <mergeCell ref="G38:G41"/>
    <mergeCell ref="J38:J41"/>
    <mergeCell ref="K38:K41"/>
    <mergeCell ref="R38:R41"/>
    <mergeCell ref="S41:AD41"/>
    <mergeCell ref="P38:P41"/>
    <mergeCell ref="Q38:Q41"/>
    <mergeCell ref="Q25:Q26"/>
    <mergeCell ref="R25:R26"/>
    <mergeCell ref="S26:AD26"/>
    <mergeCell ref="E27:E31"/>
    <mergeCell ref="F27:F31"/>
    <mergeCell ref="G27:G31"/>
    <mergeCell ref="J27:J31"/>
    <mergeCell ref="K27:K31"/>
    <mergeCell ref="G25:G26"/>
    <mergeCell ref="J25:J26"/>
    <mergeCell ref="K25:K26"/>
    <mergeCell ref="L25:L26"/>
    <mergeCell ref="M25:M26"/>
    <mergeCell ref="N25:N26"/>
    <mergeCell ref="R27:R31"/>
    <mergeCell ref="S31:AD31"/>
    <mergeCell ref="L27:L31"/>
    <mergeCell ref="M27:M31"/>
    <mergeCell ref="N27:N31"/>
    <mergeCell ref="O27:O31"/>
    <mergeCell ref="P27:P31"/>
    <mergeCell ref="Q27:Q31"/>
    <mergeCell ref="A25:A56"/>
    <mergeCell ref="B25:B56"/>
    <mergeCell ref="C25:C56"/>
    <mergeCell ref="D25:D56"/>
    <mergeCell ref="E25:E26"/>
    <mergeCell ref="F25:F26"/>
    <mergeCell ref="N19:N24"/>
    <mergeCell ref="O19:O24"/>
    <mergeCell ref="P19:P24"/>
    <mergeCell ref="O25:O26"/>
    <mergeCell ref="P25:P26"/>
    <mergeCell ref="E32:E37"/>
    <mergeCell ref="F32:F37"/>
    <mergeCell ref="G32:G37"/>
    <mergeCell ref="J32:J37"/>
    <mergeCell ref="K32:K37"/>
    <mergeCell ref="L32:L37"/>
    <mergeCell ref="M32:M37"/>
    <mergeCell ref="N32:N37"/>
    <mergeCell ref="O32:O37"/>
    <mergeCell ref="P32:P37"/>
    <mergeCell ref="E42:E44"/>
    <mergeCell ref="F42:F44"/>
    <mergeCell ref="G42:G44"/>
    <mergeCell ref="S18:AD18"/>
    <mergeCell ref="A19:A24"/>
    <mergeCell ref="B19:B24"/>
    <mergeCell ref="C19:C24"/>
    <mergeCell ref="D19:D24"/>
    <mergeCell ref="E19:E24"/>
    <mergeCell ref="G14:G18"/>
    <mergeCell ref="J14:J18"/>
    <mergeCell ref="K14:K18"/>
    <mergeCell ref="L14:L18"/>
    <mergeCell ref="M14:M18"/>
    <mergeCell ref="N14:N18"/>
    <mergeCell ref="Q19:Q24"/>
    <mergeCell ref="R19:R24"/>
    <mergeCell ref="S24:AD24"/>
    <mergeCell ref="F19:F24"/>
    <mergeCell ref="G19:G24"/>
    <mergeCell ref="J19:J24"/>
    <mergeCell ref="K19:K24"/>
    <mergeCell ref="L19:L24"/>
    <mergeCell ref="M19:M24"/>
    <mergeCell ref="A13:D13"/>
    <mergeCell ref="E13:R13"/>
    <mergeCell ref="A14:A18"/>
    <mergeCell ref="B14:B18"/>
    <mergeCell ref="C14:C18"/>
    <mergeCell ref="D14:D18"/>
    <mergeCell ref="E14:E18"/>
    <mergeCell ref="F14:F18"/>
    <mergeCell ref="O14:O18"/>
    <mergeCell ref="P14:P18"/>
    <mergeCell ref="Q14:Q18"/>
    <mergeCell ref="R14:R18"/>
    <mergeCell ref="AL10:AL11"/>
    <mergeCell ref="AM10:AM11"/>
    <mergeCell ref="AN10:AN11"/>
    <mergeCell ref="AO10:AO11"/>
    <mergeCell ref="AP10:AP11"/>
    <mergeCell ref="AQ10:AQ11"/>
    <mergeCell ref="AF10:AF12"/>
    <mergeCell ref="AG10:AG12"/>
    <mergeCell ref="AH10:AH12"/>
    <mergeCell ref="AI10:AI11"/>
    <mergeCell ref="AJ10:AJ11"/>
    <mergeCell ref="AK10:AK11"/>
    <mergeCell ref="Q10:R10"/>
    <mergeCell ref="S10:AD10"/>
    <mergeCell ref="AE10:AE12"/>
    <mergeCell ref="H10:H11"/>
    <mergeCell ref="I10:I11"/>
    <mergeCell ref="J10:J11"/>
    <mergeCell ref="K10:K11"/>
    <mergeCell ref="L10:L11"/>
    <mergeCell ref="M10:M11"/>
    <mergeCell ref="G12:R12"/>
    <mergeCell ref="A10:A12"/>
    <mergeCell ref="B10:B12"/>
    <mergeCell ref="C10:C12"/>
    <mergeCell ref="D10:D12"/>
    <mergeCell ref="F10:F11"/>
    <mergeCell ref="G10:G11"/>
    <mergeCell ref="N10:N11"/>
    <mergeCell ref="O10:O11"/>
    <mergeCell ref="P10:P11"/>
    <mergeCell ref="E12:F12"/>
    <mergeCell ref="A1:F5"/>
    <mergeCell ref="AP1:AQ1"/>
    <mergeCell ref="AP2:AQ2"/>
    <mergeCell ref="AP3:AQ3"/>
    <mergeCell ref="A6:F7"/>
    <mergeCell ref="G6:J7"/>
    <mergeCell ref="A9:D9"/>
    <mergeCell ref="E9:R9"/>
    <mergeCell ref="S9:AD9"/>
    <mergeCell ref="AI9:AQ9"/>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DDD3-FA63-41B2-BE25-764674677197}">
  <sheetPr>
    <tabColor theme="9" tint="0.39997558519241921"/>
  </sheetPr>
  <dimension ref="A1:BL69"/>
  <sheetViews>
    <sheetView topLeftCell="AI27" zoomScale="84" zoomScaleNormal="84" workbookViewId="0">
      <selection sqref="A1:D5"/>
    </sheetView>
  </sheetViews>
  <sheetFormatPr baseColWidth="10" defaultColWidth="11.44140625" defaultRowHeight="14.4" x14ac:dyDescent="0.3"/>
  <cols>
    <col min="1" max="1" width="17.5546875" style="314" customWidth="1"/>
    <col min="2" max="2" width="21" style="314" customWidth="1"/>
    <col min="3" max="3" width="17.5546875" style="314" customWidth="1"/>
    <col min="4" max="4" width="45.5546875" style="404" customWidth="1"/>
    <col min="5" max="5" width="16.44140625" style="186" customWidth="1"/>
    <col min="6" max="6" width="43.21875" style="347" customWidth="1"/>
    <col min="7" max="7" width="47.44140625" style="347" customWidth="1"/>
    <col min="8" max="8" width="42.77734375" style="186" customWidth="1"/>
    <col min="9" max="9" width="11.77734375" style="187" customWidth="1"/>
    <col min="10" max="10" width="26.44140625" style="186" customWidth="1"/>
    <col min="11" max="11" width="9.5546875" style="186" customWidth="1"/>
    <col min="12" max="12" width="19.21875" style="186" customWidth="1"/>
    <col min="13" max="13" width="18.44140625" style="186" customWidth="1"/>
    <col min="14" max="14" width="17.5546875" style="186" customWidth="1"/>
    <col min="15" max="16" width="18.77734375" style="186" customWidth="1"/>
    <col min="17" max="18" width="15.77734375" style="186" customWidth="1"/>
    <col min="19" max="19" width="8.21875" style="186" customWidth="1"/>
    <col min="20" max="20" width="8" style="186" customWidth="1"/>
    <col min="21" max="21" width="9.21875" style="186" customWidth="1"/>
    <col min="22" max="22" width="11.77734375" style="186" customWidth="1"/>
    <col min="23" max="23" width="10" style="186" customWidth="1"/>
    <col min="24" max="27" width="9.21875" style="186" customWidth="1"/>
    <col min="28" max="28" width="8.5546875" style="186" customWidth="1"/>
    <col min="29" max="29" width="9.21875" style="186" customWidth="1"/>
    <col min="30" max="30" width="8.21875" style="186" customWidth="1"/>
    <col min="31" max="34" width="14.21875" style="186" customWidth="1"/>
    <col min="35" max="35" width="13.21875" style="187" customWidth="1"/>
    <col min="36" max="36" width="43.21875" style="186" customWidth="1"/>
    <col min="37" max="37" width="13.21875" style="186" customWidth="1"/>
    <col min="38" max="38" width="43.21875" style="186" customWidth="1"/>
    <col min="39" max="39" width="13.21875" style="186" customWidth="1"/>
    <col min="40" max="40" width="43.21875" style="186" customWidth="1"/>
    <col min="41" max="41" width="13.21875" style="186" customWidth="1"/>
    <col min="42" max="42" width="43.21875" style="186" customWidth="1"/>
    <col min="43" max="43" width="13.21875" style="186" customWidth="1"/>
    <col min="44" max="16384" width="11.44140625" style="186"/>
  </cols>
  <sheetData>
    <row r="1" spans="1:64" ht="23.4" thickBot="1" x14ac:dyDescent="0.35">
      <c r="A1" s="1309" t="s">
        <v>637</v>
      </c>
      <c r="B1" s="1310"/>
      <c r="C1" s="1310"/>
      <c r="D1" s="1310"/>
      <c r="E1" s="1313"/>
      <c r="F1" s="1314"/>
      <c r="G1" s="1314"/>
      <c r="H1" s="1314"/>
      <c r="I1" s="1314"/>
      <c r="J1" s="1315"/>
      <c r="K1" s="15"/>
      <c r="L1" s="15"/>
      <c r="M1" s="15"/>
      <c r="N1" s="15"/>
      <c r="O1" s="15"/>
      <c r="P1" s="15"/>
      <c r="Q1" s="15"/>
      <c r="R1" s="15"/>
      <c r="S1" s="15"/>
      <c r="T1" s="15"/>
      <c r="U1" s="15"/>
      <c r="V1" s="15"/>
      <c r="W1" s="15"/>
      <c r="X1" s="15"/>
      <c r="Y1" s="15"/>
      <c r="Z1" s="15"/>
      <c r="AA1" s="15"/>
      <c r="AB1" s="15"/>
      <c r="AC1" s="15"/>
      <c r="AD1" s="15"/>
      <c r="AE1" s="15"/>
      <c r="AF1" s="15"/>
      <c r="AG1" s="15"/>
      <c r="AH1" s="15"/>
      <c r="AI1" s="835"/>
      <c r="AJ1" s="15"/>
      <c r="AK1" s="15"/>
      <c r="AL1" s="15"/>
      <c r="AM1" s="15"/>
      <c r="AN1" s="15"/>
      <c r="AO1" s="16"/>
      <c r="AP1" s="1001" t="s">
        <v>34</v>
      </c>
      <c r="AQ1" s="1002"/>
    </row>
    <row r="2" spans="1:64" ht="23.4" thickBot="1" x14ac:dyDescent="0.35">
      <c r="A2" s="1311"/>
      <c r="B2" s="1312"/>
      <c r="C2" s="1312"/>
      <c r="D2" s="1312"/>
      <c r="E2" s="1316"/>
      <c r="F2" s="1317"/>
      <c r="G2" s="1317"/>
      <c r="H2" s="1317"/>
      <c r="I2" s="1317"/>
      <c r="J2" s="1318"/>
      <c r="K2" s="18"/>
      <c r="L2" s="18"/>
      <c r="M2" s="18"/>
      <c r="N2" s="18"/>
      <c r="O2" s="18"/>
      <c r="P2" s="18"/>
      <c r="Q2" s="18"/>
      <c r="R2" s="18"/>
      <c r="S2" s="18"/>
      <c r="T2" s="18"/>
      <c r="U2" s="18"/>
      <c r="V2" s="18"/>
      <c r="W2" s="18"/>
      <c r="X2" s="18"/>
      <c r="Y2" s="18"/>
      <c r="Z2" s="18"/>
      <c r="AA2" s="18"/>
      <c r="AB2" s="18"/>
      <c r="AC2" s="18"/>
      <c r="AD2" s="18"/>
      <c r="AE2" s="18"/>
      <c r="AF2" s="18"/>
      <c r="AG2" s="18"/>
      <c r="AH2" s="18"/>
      <c r="AI2" s="836"/>
      <c r="AJ2" s="18"/>
      <c r="AK2" s="18"/>
      <c r="AL2" s="18"/>
      <c r="AM2" s="18"/>
      <c r="AN2" s="18"/>
      <c r="AO2" s="19"/>
      <c r="AP2" s="1003" t="s">
        <v>35</v>
      </c>
      <c r="AQ2" s="1004"/>
    </row>
    <row r="3" spans="1:64" ht="22.8" x14ac:dyDescent="0.3">
      <c r="A3" s="1311"/>
      <c r="B3" s="1312"/>
      <c r="C3" s="1312"/>
      <c r="D3" s="1312"/>
      <c r="E3" s="1316"/>
      <c r="F3" s="1317"/>
      <c r="G3" s="1317"/>
      <c r="H3" s="1317"/>
      <c r="I3" s="1317"/>
      <c r="J3" s="1318"/>
      <c r="K3" s="18"/>
      <c r="L3" s="18"/>
      <c r="M3" s="18"/>
      <c r="N3" s="18"/>
      <c r="O3" s="18"/>
      <c r="P3" s="18"/>
      <c r="Q3" s="18"/>
      <c r="R3" s="18"/>
      <c r="S3" s="18"/>
      <c r="T3" s="18"/>
      <c r="U3" s="18"/>
      <c r="V3" s="18"/>
      <c r="W3" s="18"/>
      <c r="X3" s="18"/>
      <c r="Y3" s="18"/>
      <c r="Z3" s="18"/>
      <c r="AA3" s="18"/>
      <c r="AB3" s="18"/>
      <c r="AC3" s="18"/>
      <c r="AD3" s="18"/>
      <c r="AE3" s="18"/>
      <c r="AF3" s="18"/>
      <c r="AG3" s="18"/>
      <c r="AH3" s="18"/>
      <c r="AI3" s="836"/>
      <c r="AJ3" s="18"/>
      <c r="AK3" s="18"/>
      <c r="AL3" s="18"/>
      <c r="AM3" s="18"/>
      <c r="AN3" s="18"/>
      <c r="AO3" s="19"/>
      <c r="AP3" s="1005">
        <v>43739</v>
      </c>
      <c r="AQ3" s="1006"/>
    </row>
    <row r="4" spans="1:64" ht="22.8" x14ac:dyDescent="0.3">
      <c r="A4" s="1311"/>
      <c r="B4" s="1312"/>
      <c r="C4" s="1312"/>
      <c r="D4" s="1312"/>
      <c r="E4" s="1316"/>
      <c r="F4" s="1317"/>
      <c r="G4" s="1317"/>
      <c r="H4" s="1317"/>
      <c r="I4" s="1317"/>
      <c r="J4" s="1318"/>
      <c r="K4" s="18"/>
      <c r="L4" s="18"/>
      <c r="M4" s="18"/>
      <c r="N4" s="18"/>
      <c r="O4" s="18"/>
      <c r="P4" s="18"/>
      <c r="Q4" s="18"/>
      <c r="R4" s="18"/>
      <c r="S4" s="18"/>
      <c r="T4" s="18"/>
      <c r="U4" s="18"/>
      <c r="V4" s="18"/>
      <c r="W4" s="18"/>
      <c r="X4" s="18"/>
      <c r="Y4" s="18"/>
      <c r="Z4" s="18"/>
      <c r="AA4" s="18"/>
      <c r="AB4" s="18"/>
      <c r="AC4" s="18"/>
      <c r="AD4" s="18"/>
      <c r="AE4" s="18"/>
      <c r="AF4" s="18"/>
      <c r="AG4" s="18"/>
      <c r="AH4" s="18"/>
      <c r="AI4" s="836"/>
      <c r="AJ4" s="18"/>
      <c r="AK4" s="18"/>
      <c r="AL4" s="18"/>
      <c r="AM4" s="18"/>
      <c r="AN4" s="18"/>
      <c r="AO4" s="19"/>
      <c r="AP4" s="408"/>
      <c r="AQ4" s="184"/>
    </row>
    <row r="5" spans="1:64" ht="23.4" thickBot="1" x14ac:dyDescent="0.35">
      <c r="A5" s="1311"/>
      <c r="B5" s="1312"/>
      <c r="C5" s="1312"/>
      <c r="D5" s="1312"/>
      <c r="E5" s="1319"/>
      <c r="F5" s="1320"/>
      <c r="G5" s="1320"/>
      <c r="H5" s="1320"/>
      <c r="I5" s="1320"/>
      <c r="J5" s="1321"/>
      <c r="K5" s="21"/>
      <c r="L5" s="21"/>
      <c r="M5" s="21"/>
      <c r="N5" s="21"/>
      <c r="O5" s="21"/>
      <c r="P5" s="21"/>
      <c r="Q5" s="21"/>
      <c r="R5" s="21"/>
      <c r="S5" s="21"/>
      <c r="T5" s="21"/>
      <c r="U5" s="21"/>
      <c r="V5" s="21"/>
      <c r="W5" s="21"/>
      <c r="X5" s="21"/>
      <c r="Y5" s="21"/>
      <c r="Z5" s="21"/>
      <c r="AA5" s="21"/>
      <c r="AB5" s="21"/>
      <c r="AC5" s="21"/>
      <c r="AD5" s="21"/>
      <c r="AE5" s="21"/>
      <c r="AF5" s="21"/>
      <c r="AG5" s="21"/>
      <c r="AH5" s="21"/>
      <c r="AI5" s="837"/>
      <c r="AJ5" s="21"/>
      <c r="AK5" s="21"/>
      <c r="AL5" s="21"/>
      <c r="AM5" s="21"/>
      <c r="AN5" s="21"/>
      <c r="AO5" s="22"/>
      <c r="AP5" s="409"/>
      <c r="AQ5" s="185"/>
    </row>
    <row r="6" spans="1:64" x14ac:dyDescent="0.3">
      <c r="A6" s="1322" t="s">
        <v>461</v>
      </c>
      <c r="B6" s="1323"/>
      <c r="C6" s="1323"/>
      <c r="D6" s="1324"/>
      <c r="E6" s="956" t="s">
        <v>580</v>
      </c>
      <c r="F6" s="957"/>
      <c r="G6" s="957"/>
      <c r="H6" s="957"/>
      <c r="I6" s="957"/>
      <c r="J6" s="1328"/>
      <c r="K6" s="1330"/>
      <c r="L6" s="1331"/>
      <c r="M6" s="1331"/>
      <c r="N6" s="1331"/>
      <c r="O6" s="1331"/>
      <c r="P6" s="1331"/>
      <c r="Q6" s="1331"/>
      <c r="R6" s="1331"/>
      <c r="S6" s="1331"/>
      <c r="T6" s="1331"/>
      <c r="U6" s="1331"/>
      <c r="V6" s="1331"/>
      <c r="W6" s="1331"/>
      <c r="X6" s="1331"/>
      <c r="Y6" s="1331"/>
      <c r="Z6" s="1331"/>
      <c r="AA6" s="1331"/>
      <c r="AB6" s="1331"/>
      <c r="AC6" s="1331"/>
      <c r="AD6" s="1331"/>
      <c r="AE6" s="1331"/>
      <c r="AF6" s="1331"/>
      <c r="AG6" s="1331"/>
      <c r="AH6" s="1331"/>
      <c r="AI6" s="1331"/>
      <c r="AJ6" s="1331"/>
      <c r="AK6" s="1331"/>
      <c r="AL6" s="469"/>
      <c r="AM6" s="469"/>
      <c r="AN6" s="469"/>
      <c r="AO6" s="469"/>
      <c r="AP6" s="469"/>
      <c r="AQ6" s="470"/>
    </row>
    <row r="7" spans="1:64" ht="15" thickBot="1" x14ac:dyDescent="0.35">
      <c r="A7" s="1325"/>
      <c r="B7" s="1326"/>
      <c r="C7" s="1326"/>
      <c r="D7" s="1327"/>
      <c r="E7" s="958"/>
      <c r="F7" s="959"/>
      <c r="G7" s="959"/>
      <c r="H7" s="959"/>
      <c r="I7" s="959"/>
      <c r="J7" s="1329"/>
      <c r="K7" s="1332"/>
      <c r="L7" s="1333"/>
      <c r="M7" s="1333"/>
      <c r="N7" s="1333"/>
      <c r="O7" s="1333"/>
      <c r="P7" s="1333"/>
      <c r="Q7" s="1333"/>
      <c r="R7" s="1333"/>
      <c r="S7" s="1333"/>
      <c r="T7" s="1333"/>
      <c r="U7" s="1333"/>
      <c r="V7" s="1333"/>
      <c r="W7" s="1333"/>
      <c r="X7" s="1333"/>
      <c r="Y7" s="1333"/>
      <c r="Z7" s="1333"/>
      <c r="AA7" s="1333"/>
      <c r="AB7" s="1333"/>
      <c r="AC7" s="1333"/>
      <c r="AD7" s="1333"/>
      <c r="AE7" s="1333"/>
      <c r="AF7" s="1333"/>
      <c r="AG7" s="1333"/>
      <c r="AH7" s="1333"/>
      <c r="AI7" s="1333"/>
      <c r="AJ7" s="1333"/>
      <c r="AK7" s="1333"/>
      <c r="AL7" s="471"/>
      <c r="AM7" s="471"/>
      <c r="AN7" s="471"/>
      <c r="AO7" s="471"/>
      <c r="AP7" s="471"/>
      <c r="AQ7" s="472"/>
    </row>
    <row r="8" spans="1:64" ht="15.75" customHeight="1" thickBot="1" x14ac:dyDescent="0.35">
      <c r="E8" s="1334"/>
      <c r="F8" s="1335"/>
      <c r="G8" s="1335"/>
      <c r="H8" s="1335"/>
      <c r="I8" s="1335"/>
      <c r="J8" s="1335"/>
      <c r="K8" s="1335"/>
      <c r="L8" s="1335"/>
      <c r="M8" s="1335"/>
      <c r="N8" s="1335"/>
      <c r="O8" s="1335"/>
      <c r="P8" s="1335"/>
      <c r="Q8" s="1335"/>
      <c r="R8" s="1335"/>
      <c r="S8" s="1335"/>
      <c r="T8" s="1335"/>
      <c r="U8" s="1335"/>
      <c r="V8" s="1335"/>
      <c r="W8" s="1335"/>
      <c r="X8" s="1335"/>
      <c r="Y8" s="1335"/>
      <c r="Z8" s="1335"/>
      <c r="AA8" s="1335"/>
      <c r="AB8" s="1335"/>
      <c r="AC8" s="1335"/>
      <c r="AD8" s="1335"/>
      <c r="AE8" s="1335"/>
      <c r="AF8" s="1335"/>
      <c r="AG8" s="1335"/>
      <c r="AH8" s="1335"/>
      <c r="AI8" s="1335"/>
      <c r="AJ8" s="1336"/>
      <c r="AK8" s="410"/>
      <c r="AL8" s="410"/>
      <c r="AM8" s="410"/>
      <c r="AN8" s="410"/>
      <c r="AO8" s="410"/>
      <c r="AP8" s="410"/>
      <c r="AQ8" s="410"/>
    </row>
    <row r="9" spans="1:64" ht="25.2" thickBot="1" x14ac:dyDescent="0.35">
      <c r="A9" s="1067" t="s">
        <v>39</v>
      </c>
      <c r="B9" s="1068"/>
      <c r="C9" s="1068"/>
      <c r="D9" s="1069"/>
      <c r="E9" s="964" t="s">
        <v>639</v>
      </c>
      <c r="F9" s="964"/>
      <c r="G9" s="964"/>
      <c r="H9" s="964"/>
      <c r="I9" s="964"/>
      <c r="J9" s="964"/>
      <c r="K9" s="964"/>
      <c r="L9" s="964"/>
      <c r="M9" s="964"/>
      <c r="N9" s="964"/>
      <c r="O9" s="964"/>
      <c r="P9" s="964"/>
      <c r="Q9" s="964"/>
      <c r="R9" s="964"/>
      <c r="S9" s="1070" t="s">
        <v>1</v>
      </c>
      <c r="T9" s="1071"/>
      <c r="U9" s="1071"/>
      <c r="V9" s="1071"/>
      <c r="W9" s="1071"/>
      <c r="X9" s="1071"/>
      <c r="Y9" s="1071"/>
      <c r="Z9" s="1071"/>
      <c r="AA9" s="1071"/>
      <c r="AB9" s="1071"/>
      <c r="AC9" s="1071"/>
      <c r="AD9" s="1072"/>
      <c r="AE9" s="831"/>
      <c r="AF9" s="831"/>
      <c r="AG9" s="831"/>
      <c r="AH9" s="831"/>
      <c r="AI9" s="1073" t="s">
        <v>2</v>
      </c>
      <c r="AJ9" s="1073"/>
      <c r="AK9" s="1073"/>
      <c r="AL9" s="1073"/>
      <c r="AM9" s="1073"/>
      <c r="AN9" s="1073"/>
      <c r="AO9" s="1073"/>
      <c r="AP9" s="1073"/>
      <c r="AQ9" s="1073"/>
    </row>
    <row r="10" spans="1:64" ht="39.6" x14ac:dyDescent="0.3">
      <c r="A10" s="1074" t="s">
        <v>0</v>
      </c>
      <c r="B10" s="1074" t="s">
        <v>36</v>
      </c>
      <c r="C10" s="1074" t="s">
        <v>37</v>
      </c>
      <c r="D10" s="1074" t="s">
        <v>38</v>
      </c>
      <c r="E10" s="2" t="s">
        <v>3</v>
      </c>
      <c r="F10" s="1337" t="s">
        <v>4</v>
      </c>
      <c r="G10" s="1337" t="s">
        <v>5</v>
      </c>
      <c r="H10" s="1061" t="s">
        <v>6</v>
      </c>
      <c r="I10" s="1062" t="s">
        <v>7</v>
      </c>
      <c r="J10" s="1060" t="s">
        <v>8</v>
      </c>
      <c r="K10" s="1060" t="s">
        <v>9</v>
      </c>
      <c r="L10" s="947" t="s">
        <v>10</v>
      </c>
      <c r="M10" s="1060" t="s">
        <v>11</v>
      </c>
      <c r="N10" s="1060" t="s">
        <v>12</v>
      </c>
      <c r="O10" s="1060" t="s">
        <v>13</v>
      </c>
      <c r="P10" s="1060" t="s">
        <v>14</v>
      </c>
      <c r="Q10" s="1094" t="s">
        <v>15</v>
      </c>
      <c r="R10" s="1095"/>
      <c r="S10" s="1089" t="s">
        <v>71</v>
      </c>
      <c r="T10" s="1089"/>
      <c r="U10" s="1089"/>
      <c r="V10" s="1089"/>
      <c r="W10" s="1089"/>
      <c r="X10" s="1089"/>
      <c r="Y10" s="1089"/>
      <c r="Z10" s="1089"/>
      <c r="AA10" s="1089"/>
      <c r="AB10" s="1089"/>
      <c r="AC10" s="1089"/>
      <c r="AD10" s="1089"/>
      <c r="AE10" s="1091" t="s">
        <v>26</v>
      </c>
      <c r="AF10" s="1091" t="s">
        <v>27</v>
      </c>
      <c r="AG10" s="1091" t="s">
        <v>28</v>
      </c>
      <c r="AH10" s="1091" t="s">
        <v>29</v>
      </c>
      <c r="AI10" s="1089" t="s">
        <v>16</v>
      </c>
      <c r="AJ10" s="1089" t="s">
        <v>17</v>
      </c>
      <c r="AK10" s="1089" t="s">
        <v>16</v>
      </c>
      <c r="AL10" s="1089" t="s">
        <v>18</v>
      </c>
      <c r="AM10" s="1089" t="s">
        <v>16</v>
      </c>
      <c r="AN10" s="1089" t="s">
        <v>19</v>
      </c>
      <c r="AO10" s="1089" t="s">
        <v>16</v>
      </c>
      <c r="AP10" s="1089" t="s">
        <v>20</v>
      </c>
      <c r="AQ10" s="1089" t="s">
        <v>21</v>
      </c>
    </row>
    <row r="11" spans="1:64" x14ac:dyDescent="0.3">
      <c r="A11" s="1075"/>
      <c r="B11" s="1075"/>
      <c r="C11" s="1075"/>
      <c r="D11" s="1075"/>
      <c r="E11" s="832" t="s">
        <v>22</v>
      </c>
      <c r="F11" s="1337"/>
      <c r="G11" s="1337"/>
      <c r="H11" s="1061"/>
      <c r="I11" s="1062"/>
      <c r="J11" s="1060"/>
      <c r="K11" s="1060"/>
      <c r="L11" s="1063"/>
      <c r="M11" s="1060"/>
      <c r="N11" s="1060"/>
      <c r="O11" s="1060"/>
      <c r="P11" s="1060"/>
      <c r="Q11" s="832" t="s">
        <v>23</v>
      </c>
      <c r="R11" s="832" t="s">
        <v>24</v>
      </c>
      <c r="S11" s="4" t="s">
        <v>223</v>
      </c>
      <c r="T11" s="4" t="s">
        <v>228</v>
      </c>
      <c r="U11" s="4" t="s">
        <v>224</v>
      </c>
      <c r="V11" s="4" t="s">
        <v>229</v>
      </c>
      <c r="W11" s="4" t="s">
        <v>604</v>
      </c>
      <c r="X11" s="4" t="s">
        <v>605</v>
      </c>
      <c r="Y11" s="4" t="s">
        <v>606</v>
      </c>
      <c r="Z11" s="4" t="s">
        <v>607</v>
      </c>
      <c r="AA11" s="4" t="s">
        <v>240</v>
      </c>
      <c r="AB11" s="4" t="s">
        <v>233</v>
      </c>
      <c r="AC11" s="4" t="s">
        <v>243</v>
      </c>
      <c r="AD11" s="4" t="s">
        <v>305</v>
      </c>
      <c r="AE11" s="1092"/>
      <c r="AF11" s="1092"/>
      <c r="AG11" s="1092"/>
      <c r="AH11" s="1092"/>
      <c r="AI11" s="1341"/>
      <c r="AJ11" s="1338"/>
      <c r="AK11" s="1338"/>
      <c r="AL11" s="1338"/>
      <c r="AM11" s="1338"/>
      <c r="AN11" s="1338"/>
      <c r="AO11" s="1338"/>
      <c r="AP11" s="1338"/>
      <c r="AQ11" s="1338"/>
    </row>
    <row r="12" spans="1:64" ht="15" thickBot="1" x14ac:dyDescent="0.35">
      <c r="A12" s="1076"/>
      <c r="B12" s="1076"/>
      <c r="C12" s="1076"/>
      <c r="D12" s="1076"/>
      <c r="E12" s="1079" t="s">
        <v>25</v>
      </c>
      <c r="F12" s="1080"/>
      <c r="G12" s="1060"/>
      <c r="H12" s="1060"/>
      <c r="I12" s="1060"/>
      <c r="J12" s="1060"/>
      <c r="K12" s="1060"/>
      <c r="L12" s="1060"/>
      <c r="M12" s="1060"/>
      <c r="N12" s="1060"/>
      <c r="O12" s="1060"/>
      <c r="P12" s="1060"/>
      <c r="Q12" s="1060"/>
      <c r="R12" s="1060"/>
      <c r="S12" s="535"/>
      <c r="T12" s="535"/>
      <c r="U12" s="535"/>
      <c r="V12" s="535"/>
      <c r="W12" s="535"/>
      <c r="X12" s="535"/>
      <c r="Y12" s="535"/>
      <c r="Z12" s="535"/>
      <c r="AA12" s="535"/>
      <c r="AB12" s="535"/>
      <c r="AC12" s="535"/>
      <c r="AD12" s="535"/>
      <c r="AE12" s="1092"/>
      <c r="AF12" s="1092"/>
      <c r="AG12" s="1092"/>
      <c r="AH12" s="1092"/>
      <c r="AI12" s="854"/>
      <c r="AJ12" s="853"/>
      <c r="AK12" s="853"/>
      <c r="AL12" s="853"/>
      <c r="AM12" s="853"/>
      <c r="AN12" s="853"/>
      <c r="AO12" s="853"/>
      <c r="AP12" s="853"/>
      <c r="AQ12" s="853"/>
    </row>
    <row r="13" spans="1:64" ht="24.75" customHeight="1" thickBot="1" x14ac:dyDescent="0.35">
      <c r="A13" s="449"/>
      <c r="B13" s="449"/>
      <c r="C13" s="449"/>
      <c r="D13" s="450"/>
      <c r="E13" s="1339"/>
      <c r="F13" s="1340"/>
      <c r="G13" s="1340"/>
      <c r="H13" s="1340"/>
      <c r="I13" s="1340"/>
      <c r="J13" s="1340"/>
      <c r="K13" s="1340"/>
      <c r="L13" s="1340"/>
      <c r="M13" s="1340"/>
      <c r="N13" s="1340"/>
      <c r="O13" s="1340"/>
      <c r="P13" s="1340"/>
      <c r="Q13" s="1340"/>
      <c r="R13" s="1340"/>
      <c r="S13" s="997"/>
      <c r="T13" s="998"/>
      <c r="U13" s="998"/>
      <c r="V13" s="998"/>
      <c r="W13" s="998"/>
      <c r="X13" s="998"/>
      <c r="Y13" s="998"/>
      <c r="Z13" s="998"/>
      <c r="AA13" s="998"/>
      <c r="AB13" s="998"/>
      <c r="AC13" s="998"/>
      <c r="AD13" s="998"/>
      <c r="AE13" s="998"/>
      <c r="AF13" s="998"/>
      <c r="AG13" s="998"/>
      <c r="AH13" s="999"/>
      <c r="AI13" s="482" t="e">
        <f>AVERAGE(AI18,AI24,AI28,AI30,AI32,AI38,AI40,AI43,AI45,AI48,AI51,AI53,AI55)</f>
        <v>#DIV/0!</v>
      </c>
      <c r="AJ13" s="411"/>
      <c r="AK13" s="227" t="e">
        <f>AVERAGE(AK18,AK24,AK28,AK30,AK32,AK38,AK40,AK43,AK45,AK48,AK51,AK53,AK55)</f>
        <v>#DIV/0!</v>
      </c>
      <c r="AL13" s="411"/>
      <c r="AM13" s="227" t="e">
        <f>AVERAGE(AM18,AM24,AM28,AM30,AM32,AM38,AM40,AM43,AM45,AM48,AM51,AM53,AM55)</f>
        <v>#DIV/0!</v>
      </c>
      <c r="AN13" s="411"/>
      <c r="AO13" s="227" t="e">
        <f>AVERAGE(AO18,AO24,AO28,AO30,AO32,AO38,AO40,AO43,AO45,AO48,AO51,AO53,AO55)</f>
        <v>#DIV/0!</v>
      </c>
      <c r="AP13" s="411"/>
      <c r="AQ13" s="231" t="e">
        <f>SUM(AI13,AK13,AM13,AO13)</f>
        <v>#DIV/0!</v>
      </c>
    </row>
    <row r="14" spans="1:64" s="89" customFormat="1" ht="42.75" customHeight="1" x14ac:dyDescent="0.25">
      <c r="A14" s="867" t="s">
        <v>97</v>
      </c>
      <c r="B14" s="870" t="s">
        <v>98</v>
      </c>
      <c r="C14" s="1102" t="s">
        <v>555</v>
      </c>
      <c r="D14" s="878" t="s">
        <v>100</v>
      </c>
      <c r="E14" s="1238">
        <v>0.01</v>
      </c>
      <c r="F14" s="1022" t="s">
        <v>593</v>
      </c>
      <c r="G14" s="1342" t="s">
        <v>462</v>
      </c>
      <c r="H14" s="116" t="s">
        <v>40</v>
      </c>
      <c r="I14" s="117">
        <v>0.25</v>
      </c>
      <c r="J14" s="883" t="s">
        <v>417</v>
      </c>
      <c r="K14" s="1101" t="s">
        <v>418</v>
      </c>
      <c r="L14" s="876" t="s">
        <v>278</v>
      </c>
      <c r="M14" s="933" t="s">
        <v>524</v>
      </c>
      <c r="N14" s="876" t="s">
        <v>114</v>
      </c>
      <c r="O14" s="1113">
        <v>0</v>
      </c>
      <c r="P14" s="889">
        <v>0</v>
      </c>
      <c r="Q14" s="919" t="s">
        <v>44</v>
      </c>
      <c r="R14" s="1040" t="s">
        <v>45</v>
      </c>
      <c r="S14" s="488">
        <v>0.5</v>
      </c>
      <c r="T14" s="825"/>
      <c r="U14" s="488"/>
      <c r="V14" s="564"/>
      <c r="W14" s="488"/>
      <c r="X14" s="574"/>
      <c r="Y14" s="488"/>
      <c r="Z14" s="565">
        <v>0.5</v>
      </c>
      <c r="AA14" s="488"/>
      <c r="AB14" s="498"/>
      <c r="AC14" s="566"/>
      <c r="AD14" s="567"/>
      <c r="AE14" s="533"/>
      <c r="AF14" s="527"/>
      <c r="AG14" s="527"/>
      <c r="AH14" s="534"/>
      <c r="AI14" s="585"/>
      <c r="AJ14" s="166"/>
      <c r="AK14" s="291"/>
      <c r="AL14" s="125"/>
      <c r="AM14" s="291"/>
      <c r="AN14" s="125"/>
      <c r="AO14" s="291"/>
      <c r="AP14" s="295"/>
      <c r="AQ14" s="226"/>
      <c r="AR14" s="90"/>
      <c r="AS14" s="90"/>
      <c r="AT14" s="90"/>
      <c r="AU14" s="90"/>
      <c r="AV14" s="90"/>
      <c r="AW14" s="90"/>
      <c r="AX14" s="90"/>
      <c r="AY14" s="90"/>
      <c r="AZ14" s="90"/>
      <c r="BA14" s="90"/>
      <c r="BB14" s="90"/>
      <c r="BC14" s="90"/>
      <c r="BD14" s="90"/>
      <c r="BE14" s="90"/>
      <c r="BF14" s="90"/>
      <c r="BG14" s="90"/>
      <c r="BH14" s="90"/>
      <c r="BI14" s="90"/>
      <c r="BJ14" s="90"/>
      <c r="BK14" s="90"/>
      <c r="BL14" s="90"/>
    </row>
    <row r="15" spans="1:64" s="89" customFormat="1" ht="42.75" customHeight="1" x14ac:dyDescent="0.25">
      <c r="A15" s="868"/>
      <c r="B15" s="871"/>
      <c r="C15" s="984"/>
      <c r="D15" s="879"/>
      <c r="E15" s="1239"/>
      <c r="F15" s="982"/>
      <c r="G15" s="1343"/>
      <c r="H15" s="118" t="s">
        <v>61</v>
      </c>
      <c r="I15" s="840">
        <v>0.25</v>
      </c>
      <c r="J15" s="884"/>
      <c r="K15" s="968"/>
      <c r="L15" s="877"/>
      <c r="M15" s="908"/>
      <c r="N15" s="877"/>
      <c r="O15" s="1114"/>
      <c r="P15" s="890"/>
      <c r="Q15" s="920"/>
      <c r="R15" s="970"/>
      <c r="S15" s="490">
        <v>0.5</v>
      </c>
      <c r="T15" s="820"/>
      <c r="U15" s="490"/>
      <c r="V15" s="854"/>
      <c r="W15" s="488"/>
      <c r="X15" s="822"/>
      <c r="Y15" s="488"/>
      <c r="Z15" s="565">
        <v>0.5</v>
      </c>
      <c r="AA15" s="490"/>
      <c r="AB15" s="120"/>
      <c r="AC15" s="573"/>
      <c r="AD15" s="544"/>
      <c r="AE15" s="531"/>
      <c r="AF15" s="528"/>
      <c r="AG15" s="528"/>
      <c r="AH15" s="532"/>
      <c r="AI15" s="585"/>
      <c r="AJ15" s="118"/>
      <c r="AK15" s="291"/>
      <c r="AL15" s="125"/>
      <c r="AM15" s="291"/>
      <c r="AN15" s="125"/>
      <c r="AO15" s="291"/>
      <c r="AP15" s="295"/>
      <c r="AQ15" s="226"/>
      <c r="AR15" s="90"/>
      <c r="AS15" s="90"/>
      <c r="AT15" s="90"/>
      <c r="AU15" s="90"/>
      <c r="AV15" s="90"/>
      <c r="AW15" s="90"/>
      <c r="AX15" s="90"/>
      <c r="AY15" s="90"/>
      <c r="AZ15" s="90"/>
      <c r="BA15" s="90"/>
      <c r="BB15" s="90"/>
      <c r="BC15" s="90"/>
      <c r="BD15" s="90"/>
      <c r="BE15" s="90"/>
      <c r="BF15" s="90"/>
      <c r="BG15" s="90"/>
      <c r="BH15" s="90"/>
      <c r="BI15" s="90"/>
      <c r="BJ15" s="90"/>
      <c r="BK15" s="90"/>
      <c r="BL15" s="90"/>
    </row>
    <row r="16" spans="1:64" s="89" customFormat="1" ht="72.75" customHeight="1" x14ac:dyDescent="0.25">
      <c r="A16" s="868"/>
      <c r="B16" s="871"/>
      <c r="C16" s="984"/>
      <c r="D16" s="879"/>
      <c r="E16" s="1239"/>
      <c r="F16" s="982"/>
      <c r="G16" s="1343"/>
      <c r="H16" s="118" t="s">
        <v>588</v>
      </c>
      <c r="I16" s="840">
        <v>0.25</v>
      </c>
      <c r="J16" s="884"/>
      <c r="K16" s="968"/>
      <c r="L16" s="877"/>
      <c r="M16" s="908"/>
      <c r="N16" s="877"/>
      <c r="O16" s="1114"/>
      <c r="P16" s="890"/>
      <c r="Q16" s="920"/>
      <c r="R16" s="970"/>
      <c r="S16" s="490"/>
      <c r="T16" s="820"/>
      <c r="U16" s="490"/>
      <c r="V16" s="568">
        <v>0.33</v>
      </c>
      <c r="W16" s="561"/>
      <c r="X16" s="569"/>
      <c r="Y16" s="561"/>
      <c r="Z16" s="569">
        <v>0.33</v>
      </c>
      <c r="AA16" s="562"/>
      <c r="AB16" s="563"/>
      <c r="AC16" s="570"/>
      <c r="AD16" s="571">
        <v>0.34</v>
      </c>
      <c r="AE16" s="531"/>
      <c r="AF16" s="528"/>
      <c r="AG16" s="528"/>
      <c r="AH16" s="532"/>
      <c r="AI16" s="585"/>
      <c r="AJ16" s="118"/>
      <c r="AK16" s="291"/>
      <c r="AL16" s="125"/>
      <c r="AM16" s="291"/>
      <c r="AN16" s="125"/>
      <c r="AO16" s="291"/>
      <c r="AP16" s="295"/>
      <c r="AQ16" s="226"/>
      <c r="AR16" s="90"/>
      <c r="AS16" s="90"/>
      <c r="AT16" s="90"/>
      <c r="AU16" s="90"/>
      <c r="AV16" s="90"/>
      <c r="AW16" s="90"/>
      <c r="AX16" s="90"/>
      <c r="AY16" s="90"/>
      <c r="AZ16" s="90"/>
      <c r="BA16" s="90"/>
      <c r="BB16" s="90"/>
      <c r="BC16" s="90"/>
      <c r="BD16" s="90"/>
      <c r="BE16" s="90"/>
      <c r="BF16" s="90"/>
      <c r="BG16" s="90"/>
      <c r="BH16" s="90"/>
      <c r="BI16" s="90"/>
      <c r="BJ16" s="90"/>
      <c r="BK16" s="90"/>
      <c r="BL16" s="90"/>
    </row>
    <row r="17" spans="1:64" s="89" customFormat="1" ht="54" customHeight="1" thickBot="1" x14ac:dyDescent="0.3">
      <c r="A17" s="868"/>
      <c r="B17" s="871"/>
      <c r="C17" s="984"/>
      <c r="D17" s="879"/>
      <c r="E17" s="1239"/>
      <c r="F17" s="982"/>
      <c r="G17" s="1343"/>
      <c r="H17" s="118" t="s">
        <v>428</v>
      </c>
      <c r="I17" s="840">
        <v>0.25</v>
      </c>
      <c r="J17" s="884"/>
      <c r="K17" s="968"/>
      <c r="L17" s="877"/>
      <c r="M17" s="908"/>
      <c r="N17" s="877"/>
      <c r="O17" s="1114"/>
      <c r="P17" s="890"/>
      <c r="Q17" s="920"/>
      <c r="R17" s="970"/>
      <c r="S17" s="536"/>
      <c r="T17" s="826"/>
      <c r="U17" s="536"/>
      <c r="V17" s="568">
        <v>0.33</v>
      </c>
      <c r="W17" s="561"/>
      <c r="X17" s="569"/>
      <c r="Y17" s="561"/>
      <c r="Z17" s="569">
        <v>0.33</v>
      </c>
      <c r="AA17" s="562"/>
      <c r="AB17" s="563"/>
      <c r="AC17" s="570"/>
      <c r="AD17" s="571">
        <v>0.34</v>
      </c>
      <c r="AE17" s="537"/>
      <c r="AF17" s="538"/>
      <c r="AG17" s="538"/>
      <c r="AH17" s="539"/>
      <c r="AI17" s="584"/>
      <c r="AJ17" s="118"/>
      <c r="AK17" s="280"/>
      <c r="AL17" s="122"/>
      <c r="AM17" s="280"/>
      <c r="AN17" s="122"/>
      <c r="AO17" s="280"/>
      <c r="AP17" s="292"/>
      <c r="AQ17" s="226"/>
      <c r="AR17" s="90"/>
      <c r="AS17" s="90"/>
      <c r="AT17" s="90"/>
      <c r="AU17" s="90"/>
      <c r="AV17" s="90"/>
      <c r="AW17" s="90"/>
      <c r="AX17" s="90"/>
      <c r="AY17" s="90"/>
      <c r="AZ17" s="90"/>
      <c r="BA17" s="90"/>
      <c r="BB17" s="90"/>
      <c r="BC17" s="90"/>
      <c r="BD17" s="90"/>
      <c r="BE17" s="90"/>
      <c r="BF17" s="90"/>
      <c r="BG17" s="90"/>
      <c r="BH17" s="90"/>
      <c r="BI17" s="90"/>
      <c r="BJ17" s="90"/>
      <c r="BK17" s="90"/>
      <c r="BL17" s="90"/>
    </row>
    <row r="18" spans="1:64" s="253" customFormat="1" ht="23.25" customHeight="1" thickBot="1" x14ac:dyDescent="0.35">
      <c r="A18" s="899"/>
      <c r="B18" s="901"/>
      <c r="C18" s="985"/>
      <c r="D18" s="903"/>
      <c r="E18" s="1240"/>
      <c r="F18" s="1023"/>
      <c r="G18" s="1344"/>
      <c r="H18" s="254"/>
      <c r="I18" s="213">
        <f>SUM(I14:I17)</f>
        <v>1</v>
      </c>
      <c r="J18" s="1345"/>
      <c r="K18" s="916"/>
      <c r="L18" s="913"/>
      <c r="M18" s="925"/>
      <c r="N18" s="913"/>
      <c r="O18" s="1115"/>
      <c r="P18" s="994"/>
      <c r="Q18" s="864"/>
      <c r="R18" s="971"/>
      <c r="S18" s="1096" t="s">
        <v>609</v>
      </c>
      <c r="T18" s="1096"/>
      <c r="U18" s="1096"/>
      <c r="V18" s="1096"/>
      <c r="W18" s="1096"/>
      <c r="X18" s="1096"/>
      <c r="Y18" s="1096"/>
      <c r="Z18" s="1096"/>
      <c r="AA18" s="1096"/>
      <c r="AB18" s="1096"/>
      <c r="AC18" s="1096"/>
      <c r="AD18" s="1096"/>
      <c r="AE18" s="522"/>
      <c r="AF18" s="522"/>
      <c r="AG18" s="522"/>
      <c r="AH18" s="522"/>
      <c r="AI18" s="328" t="e">
        <f>AVERAGE(AI14:AI17)</f>
        <v>#DIV/0!</v>
      </c>
      <c r="AJ18" s="243"/>
      <c r="AK18" s="244" t="e">
        <f>AVERAGE(AK14:AK17)</f>
        <v>#DIV/0!</v>
      </c>
      <c r="AL18" s="243"/>
      <c r="AM18" s="244" t="e">
        <f>AVERAGE(AM14:AM17)</f>
        <v>#DIV/0!</v>
      </c>
      <c r="AN18" s="245"/>
      <c r="AO18" s="244" t="e">
        <f>AVERAGE(AO14:AO17)</f>
        <v>#DIV/0!</v>
      </c>
      <c r="AP18" s="294"/>
      <c r="AQ18" s="303" t="e">
        <f>AVERAGE(AQ14:AQ17)</f>
        <v>#DIV/0!</v>
      </c>
      <c r="AR18" s="252"/>
      <c r="AS18" s="252"/>
      <c r="AT18" s="252"/>
      <c r="AU18" s="252"/>
      <c r="AV18" s="252"/>
      <c r="AW18" s="252"/>
      <c r="AX18" s="252"/>
      <c r="AY18" s="252"/>
      <c r="AZ18" s="252"/>
      <c r="BA18" s="252"/>
      <c r="BB18" s="252"/>
      <c r="BC18" s="252"/>
      <c r="BD18" s="252"/>
      <c r="BE18" s="252"/>
      <c r="BF18" s="252"/>
      <c r="BG18" s="252"/>
      <c r="BH18" s="252"/>
      <c r="BI18" s="252"/>
      <c r="BJ18" s="252"/>
      <c r="BK18" s="252"/>
      <c r="BL18" s="252"/>
    </row>
    <row r="19" spans="1:64" s="413" customFormat="1" ht="42.75" customHeight="1" x14ac:dyDescent="0.3">
      <c r="A19" s="867" t="s">
        <v>97</v>
      </c>
      <c r="B19" s="870" t="s">
        <v>98</v>
      </c>
      <c r="C19" s="870" t="s">
        <v>107</v>
      </c>
      <c r="D19" s="1102" t="s">
        <v>108</v>
      </c>
      <c r="E19" s="1352">
        <v>0.01</v>
      </c>
      <c r="F19" s="1353" t="s">
        <v>109</v>
      </c>
      <c r="G19" s="1349" t="s">
        <v>464</v>
      </c>
      <c r="H19" s="283" t="s">
        <v>110</v>
      </c>
      <c r="I19" s="117">
        <v>0.25</v>
      </c>
      <c r="J19" s="873" t="s">
        <v>111</v>
      </c>
      <c r="K19" s="933" t="s">
        <v>112</v>
      </c>
      <c r="L19" s="933" t="s">
        <v>470</v>
      </c>
      <c r="M19" s="933" t="s">
        <v>524</v>
      </c>
      <c r="N19" s="933" t="s">
        <v>114</v>
      </c>
      <c r="O19" s="1113">
        <v>0</v>
      </c>
      <c r="P19" s="889">
        <v>0</v>
      </c>
      <c r="Q19" s="919">
        <v>45658</v>
      </c>
      <c r="R19" s="1040">
        <v>46022</v>
      </c>
      <c r="S19" s="525">
        <v>8.3299999999999999E-2</v>
      </c>
      <c r="T19" s="526">
        <v>8.3299999999999999E-2</v>
      </c>
      <c r="U19" s="525">
        <v>8.3299999999999999E-2</v>
      </c>
      <c r="V19" s="526">
        <v>8.3299999999999999E-2</v>
      </c>
      <c r="W19" s="525">
        <v>8.3299999999999999E-2</v>
      </c>
      <c r="X19" s="526">
        <v>8.3299999999999999E-2</v>
      </c>
      <c r="Y19" s="525">
        <v>8.3299999999999999E-2</v>
      </c>
      <c r="Z19" s="526">
        <v>8.3299999999999999E-2</v>
      </c>
      <c r="AA19" s="525">
        <v>8.3299999999999999E-2</v>
      </c>
      <c r="AB19" s="526">
        <v>8.3299999999999999E-2</v>
      </c>
      <c r="AC19" s="525">
        <v>8.3299999999999999E-2</v>
      </c>
      <c r="AD19" s="529">
        <v>8.3299999999999999E-2</v>
      </c>
      <c r="AE19" s="508"/>
      <c r="AF19" s="508"/>
      <c r="AG19" s="508"/>
      <c r="AH19" s="508"/>
      <c r="AI19" s="584"/>
      <c r="AJ19" s="116"/>
      <c r="AK19" s="280"/>
      <c r="AL19" s="122"/>
      <c r="AM19" s="280"/>
      <c r="AN19" s="165"/>
      <c r="AO19" s="280"/>
      <c r="AP19" s="300"/>
      <c r="AQ19" s="351"/>
      <c r="AR19" s="412"/>
    </row>
    <row r="20" spans="1:64" s="413" customFormat="1" ht="42.75" customHeight="1" x14ac:dyDescent="0.3">
      <c r="A20" s="868"/>
      <c r="B20" s="871"/>
      <c r="C20" s="871"/>
      <c r="D20" s="984"/>
      <c r="E20" s="1347"/>
      <c r="F20" s="1354"/>
      <c r="G20" s="1350"/>
      <c r="H20" s="45" t="s">
        <v>115</v>
      </c>
      <c r="I20" s="840">
        <v>0.25</v>
      </c>
      <c r="J20" s="874"/>
      <c r="K20" s="908"/>
      <c r="L20" s="908"/>
      <c r="M20" s="908"/>
      <c r="N20" s="908"/>
      <c r="O20" s="1114"/>
      <c r="P20" s="890"/>
      <c r="Q20" s="920"/>
      <c r="R20" s="970"/>
      <c r="S20" s="525">
        <v>8.3299999999999999E-2</v>
      </c>
      <c r="T20" s="526">
        <v>8.3299999999999999E-2</v>
      </c>
      <c r="U20" s="525">
        <v>8.3299999999999999E-2</v>
      </c>
      <c r="V20" s="526">
        <v>8.3299999999999999E-2</v>
      </c>
      <c r="W20" s="525">
        <v>8.3299999999999999E-2</v>
      </c>
      <c r="X20" s="526">
        <v>8.3299999999999999E-2</v>
      </c>
      <c r="Y20" s="525">
        <v>8.3299999999999999E-2</v>
      </c>
      <c r="Z20" s="526">
        <v>8.3299999999999999E-2</v>
      </c>
      <c r="AA20" s="525">
        <v>8.3299999999999999E-2</v>
      </c>
      <c r="AB20" s="526">
        <v>8.3299999999999999E-2</v>
      </c>
      <c r="AC20" s="525">
        <v>8.3299999999999999E-2</v>
      </c>
      <c r="AD20" s="529">
        <v>8.3299999999999999E-2</v>
      </c>
      <c r="AE20" s="508"/>
      <c r="AF20" s="508"/>
      <c r="AG20" s="508"/>
      <c r="AH20" s="508"/>
      <c r="AI20" s="584"/>
      <c r="AJ20" s="118"/>
      <c r="AK20" s="280"/>
      <c r="AL20" s="122"/>
      <c r="AM20" s="280"/>
      <c r="AN20" s="165"/>
      <c r="AO20" s="280"/>
      <c r="AP20" s="300"/>
      <c r="AQ20" s="351"/>
      <c r="AR20" s="412"/>
    </row>
    <row r="21" spans="1:64" s="413" customFormat="1" ht="42.75" customHeight="1" x14ac:dyDescent="0.3">
      <c r="A21" s="868"/>
      <c r="B21" s="871"/>
      <c r="C21" s="871"/>
      <c r="D21" s="984"/>
      <c r="E21" s="1347"/>
      <c r="F21" s="1354"/>
      <c r="G21" s="1350"/>
      <c r="H21" s="45" t="s">
        <v>41</v>
      </c>
      <c r="I21" s="840">
        <v>0.25</v>
      </c>
      <c r="J21" s="874"/>
      <c r="K21" s="908"/>
      <c r="L21" s="908"/>
      <c r="M21" s="908"/>
      <c r="N21" s="908"/>
      <c r="O21" s="1114"/>
      <c r="P21" s="890"/>
      <c r="Q21" s="920"/>
      <c r="R21" s="970"/>
      <c r="S21" s="525">
        <v>8.3299999999999999E-2</v>
      </c>
      <c r="T21" s="526">
        <v>8.3299999999999999E-2</v>
      </c>
      <c r="U21" s="525">
        <v>8.3299999999999999E-2</v>
      </c>
      <c r="V21" s="526">
        <v>8.3299999999999999E-2</v>
      </c>
      <c r="W21" s="525">
        <v>8.3299999999999999E-2</v>
      </c>
      <c r="X21" s="526">
        <v>8.3299999999999999E-2</v>
      </c>
      <c r="Y21" s="525">
        <v>8.3299999999999999E-2</v>
      </c>
      <c r="Z21" s="526">
        <v>8.3299999999999999E-2</v>
      </c>
      <c r="AA21" s="525">
        <v>8.3299999999999999E-2</v>
      </c>
      <c r="AB21" s="526">
        <v>8.3299999999999999E-2</v>
      </c>
      <c r="AC21" s="525">
        <v>8.3299999999999999E-2</v>
      </c>
      <c r="AD21" s="529">
        <v>8.3299999999999999E-2</v>
      </c>
      <c r="AE21" s="508"/>
      <c r="AF21" s="508"/>
      <c r="AG21" s="508"/>
      <c r="AH21" s="508"/>
      <c r="AI21" s="584"/>
      <c r="AJ21" s="118"/>
      <c r="AK21" s="280"/>
      <c r="AL21" s="122"/>
      <c r="AM21" s="280"/>
      <c r="AN21" s="165"/>
      <c r="AO21" s="280"/>
      <c r="AP21" s="300"/>
      <c r="AQ21" s="351"/>
      <c r="AR21" s="412"/>
    </row>
    <row r="22" spans="1:64" s="413" customFormat="1" ht="42.75" customHeight="1" x14ac:dyDescent="0.3">
      <c r="A22" s="868"/>
      <c r="B22" s="871"/>
      <c r="C22" s="871"/>
      <c r="D22" s="984"/>
      <c r="E22" s="1347"/>
      <c r="F22" s="1354"/>
      <c r="G22" s="1350"/>
      <c r="H22" s="45" t="s">
        <v>116</v>
      </c>
      <c r="I22" s="840">
        <v>0</v>
      </c>
      <c r="J22" s="874"/>
      <c r="K22" s="908"/>
      <c r="L22" s="908"/>
      <c r="M22" s="908"/>
      <c r="N22" s="908"/>
      <c r="O22" s="1114"/>
      <c r="P22" s="890"/>
      <c r="Q22" s="920"/>
      <c r="R22" s="970"/>
      <c r="S22" s="525">
        <v>8.3299999999999999E-2</v>
      </c>
      <c r="T22" s="526">
        <v>8.3299999999999999E-2</v>
      </c>
      <c r="U22" s="525">
        <v>8.3299999999999999E-2</v>
      </c>
      <c r="V22" s="526">
        <v>8.3299999999999999E-2</v>
      </c>
      <c r="W22" s="525">
        <v>8.3299999999999999E-2</v>
      </c>
      <c r="X22" s="526">
        <v>8.3299999999999999E-2</v>
      </c>
      <c r="Y22" s="525">
        <v>8.3299999999999999E-2</v>
      </c>
      <c r="Z22" s="526">
        <v>8.3299999999999999E-2</v>
      </c>
      <c r="AA22" s="525">
        <v>8.3299999999999999E-2</v>
      </c>
      <c r="AB22" s="526">
        <v>8.3299999999999999E-2</v>
      </c>
      <c r="AC22" s="525">
        <v>8.3299999999999999E-2</v>
      </c>
      <c r="AD22" s="529">
        <v>8.3299999999999999E-2</v>
      </c>
      <c r="AE22" s="508"/>
      <c r="AF22" s="508"/>
      <c r="AG22" s="508"/>
      <c r="AH22" s="508"/>
      <c r="AI22" s="584"/>
      <c r="AJ22" s="118"/>
      <c r="AK22" s="280"/>
      <c r="AL22" s="122"/>
      <c r="AM22" s="280"/>
      <c r="AN22" s="165"/>
      <c r="AO22" s="280"/>
      <c r="AP22" s="300"/>
      <c r="AQ22" s="351"/>
      <c r="AR22" s="412"/>
    </row>
    <row r="23" spans="1:64" s="413" customFormat="1" ht="42.75" customHeight="1" thickBot="1" x14ac:dyDescent="0.35">
      <c r="A23" s="868"/>
      <c r="B23" s="871"/>
      <c r="C23" s="871"/>
      <c r="D23" s="984"/>
      <c r="E23" s="1347"/>
      <c r="F23" s="1354"/>
      <c r="G23" s="1350"/>
      <c r="H23" s="46" t="s">
        <v>42</v>
      </c>
      <c r="I23" s="42">
        <v>0.25</v>
      </c>
      <c r="J23" s="874"/>
      <c r="K23" s="908"/>
      <c r="L23" s="908"/>
      <c r="M23" s="908"/>
      <c r="N23" s="908"/>
      <c r="O23" s="1114"/>
      <c r="P23" s="890"/>
      <c r="Q23" s="920"/>
      <c r="R23" s="970"/>
      <c r="S23" s="525">
        <v>8.3299999999999999E-2</v>
      </c>
      <c r="T23" s="526">
        <v>8.3299999999999999E-2</v>
      </c>
      <c r="U23" s="525">
        <v>8.3299999999999999E-2</v>
      </c>
      <c r="V23" s="526">
        <v>8.3299999999999999E-2</v>
      </c>
      <c r="W23" s="525">
        <v>8.3299999999999999E-2</v>
      </c>
      <c r="X23" s="526">
        <v>8.3299999999999999E-2</v>
      </c>
      <c r="Y23" s="525">
        <v>8.3299999999999999E-2</v>
      </c>
      <c r="Z23" s="526">
        <v>8.3299999999999999E-2</v>
      </c>
      <c r="AA23" s="525">
        <v>8.3299999999999999E-2</v>
      </c>
      <c r="AB23" s="526">
        <v>8.3299999999999999E-2</v>
      </c>
      <c r="AC23" s="525">
        <v>8.3299999999999999E-2</v>
      </c>
      <c r="AD23" s="529">
        <v>8.3299999999999999E-2</v>
      </c>
      <c r="AE23" s="508"/>
      <c r="AF23" s="508"/>
      <c r="AG23" s="508"/>
      <c r="AH23" s="508"/>
      <c r="AI23" s="583"/>
      <c r="AJ23" s="210"/>
      <c r="AK23" s="288"/>
      <c r="AL23" s="159"/>
      <c r="AM23" s="288"/>
      <c r="AN23" s="307"/>
      <c r="AO23" s="288"/>
      <c r="AP23" s="318"/>
      <c r="AQ23" s="351"/>
      <c r="AR23" s="412"/>
    </row>
    <row r="24" spans="1:64" s="413" customFormat="1" ht="22.5" customHeight="1" thickBot="1" x14ac:dyDescent="0.35">
      <c r="A24" s="868"/>
      <c r="B24" s="871"/>
      <c r="C24" s="871"/>
      <c r="D24" s="984"/>
      <c r="E24" s="1348"/>
      <c r="F24" s="1355"/>
      <c r="G24" s="1351"/>
      <c r="H24" s="207"/>
      <c r="I24" s="208">
        <f>SUM(I19:I23)</f>
        <v>1</v>
      </c>
      <c r="J24" s="907"/>
      <c r="K24" s="908"/>
      <c r="L24" s="908"/>
      <c r="M24" s="908"/>
      <c r="N24" s="908"/>
      <c r="O24" s="1114"/>
      <c r="P24" s="890"/>
      <c r="Q24" s="920"/>
      <c r="R24" s="970"/>
      <c r="S24" s="995"/>
      <c r="T24" s="996"/>
      <c r="U24" s="996"/>
      <c r="V24" s="996"/>
      <c r="W24" s="996"/>
      <c r="X24" s="996"/>
      <c r="Y24" s="996"/>
      <c r="Z24" s="996"/>
      <c r="AA24" s="996"/>
      <c r="AB24" s="996"/>
      <c r="AC24" s="996"/>
      <c r="AD24" s="996"/>
      <c r="AE24" s="549"/>
      <c r="AF24" s="549"/>
      <c r="AG24" s="549"/>
      <c r="AH24" s="549"/>
      <c r="AI24" s="328" t="e">
        <f>AVERAGE(AI19:AI23)</f>
        <v>#DIV/0!</v>
      </c>
      <c r="AJ24" s="245"/>
      <c r="AK24" s="328" t="e">
        <f>AVERAGE(AK19:AK23)</f>
        <v>#DIV/0!</v>
      </c>
      <c r="AL24" s="245"/>
      <c r="AM24" s="244" t="e">
        <f>AVERAGE(AM19:AM23)</f>
        <v>#DIV/0!</v>
      </c>
      <c r="AN24" s="245"/>
      <c r="AO24" s="244" t="e">
        <f>AVERAGE(AO19:AO23)</f>
        <v>#DIV/0!</v>
      </c>
      <c r="AP24" s="335"/>
      <c r="AQ24" s="303" t="e">
        <f>AVERAGE(AQ19:AQ23)</f>
        <v>#DIV/0!</v>
      </c>
      <c r="AR24" s="412"/>
    </row>
    <row r="25" spans="1:64" s="413" customFormat="1" ht="150" customHeight="1" x14ac:dyDescent="0.25">
      <c r="A25" s="868" t="s">
        <v>97</v>
      </c>
      <c r="B25" s="871" t="s">
        <v>98</v>
      </c>
      <c r="C25" s="871" t="s">
        <v>567</v>
      </c>
      <c r="D25" s="984" t="s">
        <v>578</v>
      </c>
      <c r="E25" s="1346">
        <v>0.1</v>
      </c>
      <c r="F25" s="1359" t="s">
        <v>353</v>
      </c>
      <c r="G25" s="1360" t="s">
        <v>581</v>
      </c>
      <c r="H25" s="45" t="s">
        <v>594</v>
      </c>
      <c r="I25" s="206">
        <v>0.33333333333333331</v>
      </c>
      <c r="J25" s="49" t="s">
        <v>523</v>
      </c>
      <c r="K25" s="158">
        <v>1</v>
      </c>
      <c r="L25" s="433" t="s">
        <v>354</v>
      </c>
      <c r="M25" s="908" t="s">
        <v>524</v>
      </c>
      <c r="N25" s="155"/>
      <c r="O25" s="815"/>
      <c r="P25" s="122"/>
      <c r="Q25" s="403" t="s">
        <v>223</v>
      </c>
      <c r="R25" s="483" t="s">
        <v>305</v>
      </c>
      <c r="S25" s="561"/>
      <c r="T25" s="494"/>
      <c r="U25" s="561">
        <v>0.25</v>
      </c>
      <c r="V25" s="494"/>
      <c r="W25" s="561"/>
      <c r="X25" s="565">
        <v>0.25</v>
      </c>
      <c r="Y25" s="561"/>
      <c r="Z25" s="696"/>
      <c r="AA25" s="699">
        <v>0.25</v>
      </c>
      <c r="AB25" s="698"/>
      <c r="AC25" s="697"/>
      <c r="AD25" s="700">
        <v>0.25</v>
      </c>
      <c r="AE25" s="1361"/>
      <c r="AF25" s="1363"/>
      <c r="AG25" s="1363"/>
      <c r="AH25" s="1356"/>
      <c r="AI25" s="584"/>
      <c r="AJ25" s="589"/>
      <c r="AK25" s="281"/>
      <c r="AL25" s="589"/>
      <c r="AM25" s="280"/>
      <c r="AN25" s="165"/>
      <c r="AO25" s="280"/>
      <c r="AP25" s="300"/>
      <c r="AQ25" s="351"/>
    </row>
    <row r="26" spans="1:64" s="413" customFormat="1" ht="60" x14ac:dyDescent="0.25">
      <c r="A26" s="868"/>
      <c r="B26" s="871"/>
      <c r="C26" s="871"/>
      <c r="D26" s="984"/>
      <c r="E26" s="1347"/>
      <c r="F26" s="1354"/>
      <c r="G26" s="1350"/>
      <c r="H26" s="45" t="s">
        <v>582</v>
      </c>
      <c r="I26" s="206">
        <v>0.33333333333333331</v>
      </c>
      <c r="J26" s="49" t="s">
        <v>523</v>
      </c>
      <c r="K26" s="158">
        <v>1</v>
      </c>
      <c r="L26" s="433" t="s">
        <v>354</v>
      </c>
      <c r="M26" s="908"/>
      <c r="N26" s="155"/>
      <c r="O26" s="815"/>
      <c r="P26" s="165"/>
      <c r="Q26" s="403" t="s">
        <v>223</v>
      </c>
      <c r="R26" s="483" t="s">
        <v>305</v>
      </c>
      <c r="S26" s="488"/>
      <c r="T26" s="493"/>
      <c r="U26" s="561">
        <v>0.25</v>
      </c>
      <c r="V26" s="494"/>
      <c r="W26" s="488"/>
      <c r="X26" s="565">
        <v>0.25</v>
      </c>
      <c r="Y26" s="488"/>
      <c r="Z26" s="496"/>
      <c r="AA26" s="699">
        <v>0.25</v>
      </c>
      <c r="AB26" s="498"/>
      <c r="AC26" s="489"/>
      <c r="AD26" s="700">
        <v>0.25</v>
      </c>
      <c r="AE26" s="1365"/>
      <c r="AF26" s="1366"/>
      <c r="AG26" s="1366"/>
      <c r="AH26" s="1357"/>
      <c r="AI26" s="584"/>
      <c r="AJ26" s="589"/>
      <c r="AK26" s="281"/>
      <c r="AL26" s="589"/>
      <c r="AM26" s="280"/>
      <c r="AN26" s="165"/>
      <c r="AO26" s="280"/>
      <c r="AP26" s="300"/>
      <c r="AQ26" s="351"/>
    </row>
    <row r="27" spans="1:64" s="413" customFormat="1" ht="60.6" thickBot="1" x14ac:dyDescent="0.3">
      <c r="A27" s="868"/>
      <c r="B27" s="871"/>
      <c r="C27" s="871"/>
      <c r="D27" s="984"/>
      <c r="E27" s="1347"/>
      <c r="F27" s="1354"/>
      <c r="G27" s="1350"/>
      <c r="H27" s="45" t="s">
        <v>468</v>
      </c>
      <c r="I27" s="206">
        <v>0.33333333333333331</v>
      </c>
      <c r="J27" s="49" t="s">
        <v>523</v>
      </c>
      <c r="K27" s="158">
        <v>1</v>
      </c>
      <c r="L27" s="433" t="s">
        <v>354</v>
      </c>
      <c r="M27" s="908"/>
      <c r="N27" s="155"/>
      <c r="O27" s="815"/>
      <c r="P27" s="165"/>
      <c r="Q27" s="403" t="s">
        <v>223</v>
      </c>
      <c r="R27" s="483" t="s">
        <v>305</v>
      </c>
      <c r="S27" s="488"/>
      <c r="T27" s="493"/>
      <c r="U27" s="561">
        <v>0.25</v>
      </c>
      <c r="V27" s="494"/>
      <c r="W27" s="488"/>
      <c r="X27" s="565">
        <v>0.25</v>
      </c>
      <c r="Y27" s="488"/>
      <c r="Z27" s="496"/>
      <c r="AA27" s="699">
        <v>0.25</v>
      </c>
      <c r="AB27" s="498"/>
      <c r="AC27" s="489"/>
      <c r="AD27" s="700">
        <v>0.25</v>
      </c>
      <c r="AE27" s="1365"/>
      <c r="AF27" s="1366"/>
      <c r="AG27" s="1366"/>
      <c r="AH27" s="1357"/>
      <c r="AI27" s="583"/>
      <c r="AJ27" s="589"/>
      <c r="AK27" s="841"/>
      <c r="AL27" s="589"/>
      <c r="AM27" s="288"/>
      <c r="AN27" s="307"/>
      <c r="AO27" s="288"/>
      <c r="AP27" s="318"/>
      <c r="AQ27" s="351"/>
    </row>
    <row r="28" spans="1:64" s="413" customFormat="1" ht="16.2" thickBot="1" x14ac:dyDescent="0.35">
      <c r="A28" s="868"/>
      <c r="B28" s="871"/>
      <c r="C28" s="871"/>
      <c r="D28" s="984"/>
      <c r="E28" s="1348"/>
      <c r="F28" s="1355"/>
      <c r="G28" s="1351"/>
      <c r="H28" s="207"/>
      <c r="I28" s="208">
        <f>SUM(I25:I27)</f>
        <v>1</v>
      </c>
      <c r="J28" s="155"/>
      <c r="K28" s="397"/>
      <c r="L28" s="45"/>
      <c r="M28" s="155"/>
      <c r="N28" s="155"/>
      <c r="O28" s="815"/>
      <c r="P28" s="165"/>
      <c r="Q28" s="220"/>
      <c r="R28" s="484"/>
      <c r="S28" s="487"/>
      <c r="T28" s="487"/>
      <c r="U28" s="487"/>
      <c r="V28" s="487"/>
      <c r="W28" s="487"/>
      <c r="X28" s="487"/>
      <c r="Y28" s="487"/>
      <c r="Z28" s="487"/>
      <c r="AA28" s="487"/>
      <c r="AB28" s="487"/>
      <c r="AC28" s="487"/>
      <c r="AD28" s="530"/>
      <c r="AE28" s="1362"/>
      <c r="AF28" s="1364"/>
      <c r="AG28" s="1364"/>
      <c r="AH28" s="1358"/>
      <c r="AI28" s="328" t="e">
        <f>AVERAGE(AI25:AI27)</f>
        <v>#DIV/0!</v>
      </c>
      <c r="AJ28" s="245"/>
      <c r="AK28" s="244" t="e">
        <f>AVERAGE(AK25:AK27)</f>
        <v>#DIV/0!</v>
      </c>
      <c r="AL28" s="245"/>
      <c r="AM28" s="244" t="e">
        <f>AVERAGE(AM25:AM27)</f>
        <v>#DIV/0!</v>
      </c>
      <c r="AN28" s="245"/>
      <c r="AO28" s="244" t="e">
        <f>AVERAGE(AO25:AO27)</f>
        <v>#DIV/0!</v>
      </c>
      <c r="AP28" s="335"/>
      <c r="AQ28" s="303" t="e">
        <f>AVERAGE(AQ25:AQ27)</f>
        <v>#DIV/0!</v>
      </c>
    </row>
    <row r="29" spans="1:64" s="413" customFormat="1" ht="75.599999999999994" thickBot="1" x14ac:dyDescent="0.3">
      <c r="A29" s="868" t="s">
        <v>558</v>
      </c>
      <c r="B29" s="871" t="s">
        <v>171</v>
      </c>
      <c r="C29" s="871" t="s">
        <v>571</v>
      </c>
      <c r="D29" s="984" t="s">
        <v>573</v>
      </c>
      <c r="E29" s="1346">
        <v>0.4</v>
      </c>
      <c r="F29" s="1359" t="s">
        <v>608</v>
      </c>
      <c r="G29" s="1360" t="s">
        <v>356</v>
      </c>
      <c r="H29" s="45" t="s">
        <v>357</v>
      </c>
      <c r="I29" s="855">
        <v>1</v>
      </c>
      <c r="J29" s="827" t="s">
        <v>358</v>
      </c>
      <c r="K29" s="855">
        <v>1</v>
      </c>
      <c r="L29" s="45" t="s">
        <v>355</v>
      </c>
      <c r="M29" s="155" t="s">
        <v>525</v>
      </c>
      <c r="N29" s="155" t="s">
        <v>526</v>
      </c>
      <c r="O29" s="815"/>
      <c r="P29" s="122"/>
      <c r="Q29" s="220"/>
      <c r="R29" s="484"/>
      <c r="S29" s="488"/>
      <c r="T29" s="493"/>
      <c r="U29" s="488"/>
      <c r="V29" s="494"/>
      <c r="W29" s="488"/>
      <c r="X29" s="496"/>
      <c r="Y29" s="488"/>
      <c r="Z29" s="496"/>
      <c r="AA29" s="489"/>
      <c r="AB29" s="498"/>
      <c r="AC29" s="489"/>
      <c r="AD29" s="500"/>
      <c r="AE29" s="1361"/>
      <c r="AF29" s="1363"/>
      <c r="AG29" s="1363"/>
      <c r="AH29" s="1356"/>
      <c r="AI29" s="583"/>
      <c r="AJ29" s="589"/>
      <c r="AK29" s="841"/>
      <c r="AL29" s="589"/>
      <c r="AM29" s="288"/>
      <c r="AN29" s="307"/>
      <c r="AO29" s="288"/>
      <c r="AP29" s="318"/>
      <c r="AQ29" s="351"/>
    </row>
    <row r="30" spans="1:64" s="413" customFormat="1" ht="26.25" customHeight="1" thickBot="1" x14ac:dyDescent="0.35">
      <c r="A30" s="868"/>
      <c r="B30" s="871"/>
      <c r="C30" s="871"/>
      <c r="D30" s="984"/>
      <c r="E30" s="1348"/>
      <c r="F30" s="1355"/>
      <c r="G30" s="1351"/>
      <c r="H30" s="207"/>
      <c r="I30" s="208">
        <f>SUM(I29)</f>
        <v>1</v>
      </c>
      <c r="J30" s="155"/>
      <c r="K30" s="397"/>
      <c r="L30" s="45"/>
      <c r="M30" s="155"/>
      <c r="N30" s="155"/>
      <c r="O30" s="815"/>
      <c r="P30" s="165"/>
      <c r="Q30" s="220"/>
      <c r="R30" s="484"/>
      <c r="S30" s="487"/>
      <c r="T30" s="487"/>
      <c r="U30" s="487"/>
      <c r="V30" s="487"/>
      <c r="W30" s="487"/>
      <c r="X30" s="487"/>
      <c r="Y30" s="487"/>
      <c r="Z30" s="487"/>
      <c r="AA30" s="487"/>
      <c r="AB30" s="487"/>
      <c r="AC30" s="487"/>
      <c r="AD30" s="530"/>
      <c r="AE30" s="1362"/>
      <c r="AF30" s="1364"/>
      <c r="AG30" s="1364"/>
      <c r="AH30" s="1358"/>
      <c r="AI30" s="328" t="e">
        <f>AVERAGE(AI29)</f>
        <v>#DIV/0!</v>
      </c>
      <c r="AJ30" s="245"/>
      <c r="AK30" s="244" t="e">
        <f>AVERAGE(AK29)</f>
        <v>#DIV/0!</v>
      </c>
      <c r="AL30" s="245"/>
      <c r="AM30" s="244" t="e">
        <f>AVERAGE(AM29)</f>
        <v>#DIV/0!</v>
      </c>
      <c r="AN30" s="245"/>
      <c r="AO30" s="244" t="e">
        <f>AVERAGE(AO29)</f>
        <v>#DIV/0!</v>
      </c>
      <c r="AP30" s="335"/>
      <c r="AQ30" s="303" t="e">
        <f>AVERAGE(AQ29)</f>
        <v>#DIV/0!</v>
      </c>
    </row>
    <row r="31" spans="1:64" s="413" customFormat="1" ht="60.75" customHeight="1" thickBot="1" x14ac:dyDescent="0.3">
      <c r="A31" s="868" t="s">
        <v>97</v>
      </c>
      <c r="B31" s="871" t="s">
        <v>117</v>
      </c>
      <c r="C31" s="871" t="s">
        <v>574</v>
      </c>
      <c r="D31" s="984" t="s">
        <v>575</v>
      </c>
      <c r="E31" s="1346">
        <v>0.01</v>
      </c>
      <c r="F31" s="1359" t="s">
        <v>359</v>
      </c>
      <c r="G31" s="1360" t="s">
        <v>360</v>
      </c>
      <c r="H31" s="45" t="s">
        <v>361</v>
      </c>
      <c r="I31" s="206">
        <v>1</v>
      </c>
      <c r="J31" s="819" t="s">
        <v>362</v>
      </c>
      <c r="K31" s="855">
        <v>1</v>
      </c>
      <c r="L31" s="45" t="s">
        <v>363</v>
      </c>
      <c r="M31" s="155" t="s">
        <v>525</v>
      </c>
      <c r="N31" s="155" t="s">
        <v>526</v>
      </c>
      <c r="O31" s="815"/>
      <c r="P31" s="122"/>
      <c r="Q31" s="220"/>
      <c r="R31" s="484"/>
      <c r="S31" s="488"/>
      <c r="T31" s="493"/>
      <c r="U31" s="488"/>
      <c r="V31" s="494"/>
      <c r="W31" s="488"/>
      <c r="X31" s="496"/>
      <c r="Y31" s="488"/>
      <c r="Z31" s="496"/>
      <c r="AA31" s="489"/>
      <c r="AB31" s="498"/>
      <c r="AC31" s="489"/>
      <c r="AD31" s="500"/>
      <c r="AE31" s="1361"/>
      <c r="AF31" s="1363"/>
      <c r="AG31" s="1363"/>
      <c r="AH31" s="1356"/>
      <c r="AI31" s="583"/>
      <c r="AJ31" s="1367"/>
      <c r="AK31" s="841">
        <v>0.25</v>
      </c>
      <c r="AL31" s="1367"/>
      <c r="AM31" s="288"/>
      <c r="AN31" s="307"/>
      <c r="AO31" s="288"/>
      <c r="AP31" s="318"/>
      <c r="AQ31" s="351"/>
    </row>
    <row r="32" spans="1:64" s="413" customFormat="1" ht="39" customHeight="1" thickBot="1" x14ac:dyDescent="0.35">
      <c r="A32" s="868"/>
      <c r="B32" s="871"/>
      <c r="C32" s="871"/>
      <c r="D32" s="984"/>
      <c r="E32" s="1348"/>
      <c r="F32" s="1355"/>
      <c r="G32" s="1351"/>
      <c r="H32" s="207"/>
      <c r="I32" s="208">
        <f>SUM(I31)</f>
        <v>1</v>
      </c>
      <c r="J32" s="155"/>
      <c r="K32" s="397"/>
      <c r="L32" s="45"/>
      <c r="M32" s="155"/>
      <c r="N32" s="155"/>
      <c r="O32" s="815"/>
      <c r="P32" s="165"/>
      <c r="Q32" s="220"/>
      <c r="R32" s="484"/>
      <c r="S32" s="487"/>
      <c r="T32" s="487"/>
      <c r="U32" s="487"/>
      <c r="V32" s="487"/>
      <c r="W32" s="487"/>
      <c r="X32" s="487"/>
      <c r="Y32" s="487"/>
      <c r="Z32" s="487"/>
      <c r="AA32" s="487"/>
      <c r="AB32" s="487"/>
      <c r="AC32" s="487"/>
      <c r="AD32" s="530"/>
      <c r="AE32" s="1362"/>
      <c r="AF32" s="1364"/>
      <c r="AG32" s="1364"/>
      <c r="AH32" s="1358"/>
      <c r="AI32" s="328" t="e">
        <f>AVERAGE(AI31)</f>
        <v>#DIV/0!</v>
      </c>
      <c r="AJ32" s="1368"/>
      <c r="AK32" s="244">
        <f>AVERAGE(AK31)</f>
        <v>0.25</v>
      </c>
      <c r="AL32" s="1368"/>
      <c r="AM32" s="244" t="e">
        <f>AVERAGE(AM31)</f>
        <v>#DIV/0!</v>
      </c>
      <c r="AN32" s="245"/>
      <c r="AO32" s="244" t="e">
        <f>AVERAGE(AO31)</f>
        <v>#DIV/0!</v>
      </c>
      <c r="AP32" s="335"/>
      <c r="AQ32" s="303" t="e">
        <f>AVERAGE(AQ31)</f>
        <v>#DIV/0!</v>
      </c>
    </row>
    <row r="33" spans="1:43" s="413" customFormat="1" ht="38.25" customHeight="1" x14ac:dyDescent="0.25">
      <c r="A33" s="868"/>
      <c r="B33" s="871"/>
      <c r="C33" s="871"/>
      <c r="D33" s="984"/>
      <c r="E33" s="1346">
        <v>0.02</v>
      </c>
      <c r="F33" s="1359" t="s">
        <v>527</v>
      </c>
      <c r="G33" s="1360" t="s">
        <v>528</v>
      </c>
      <c r="H33" s="45" t="s">
        <v>364</v>
      </c>
      <c r="I33" s="206">
        <v>0.2</v>
      </c>
      <c r="J33" s="49" t="s">
        <v>365</v>
      </c>
      <c r="K33" s="855">
        <v>1</v>
      </c>
      <c r="L33" s="403" t="s">
        <v>366</v>
      </c>
      <c r="M33" s="155" t="s">
        <v>525</v>
      </c>
      <c r="N33" s="155" t="s">
        <v>367</v>
      </c>
      <c r="O33" s="815"/>
      <c r="P33" s="122"/>
      <c r="Q33" s="220"/>
      <c r="R33" s="484"/>
      <c r="S33" s="488"/>
      <c r="T33" s="493"/>
      <c r="U33" s="488"/>
      <c r="V33" s="494"/>
      <c r="W33" s="488"/>
      <c r="X33" s="496"/>
      <c r="Y33" s="488"/>
      <c r="Z33" s="496"/>
      <c r="AA33" s="489"/>
      <c r="AB33" s="498"/>
      <c r="AC33" s="489"/>
      <c r="AD33" s="500"/>
      <c r="AE33" s="1361"/>
      <c r="AF33" s="1363"/>
      <c r="AG33" s="1363"/>
      <c r="AH33" s="1356"/>
      <c r="AI33" s="584"/>
      <c r="AJ33" s="1369"/>
      <c r="AK33" s="281"/>
      <c r="AL33" s="1369"/>
      <c r="AM33" s="280"/>
      <c r="AN33" s="165"/>
      <c r="AO33" s="280"/>
      <c r="AP33" s="300"/>
      <c r="AQ33" s="351"/>
    </row>
    <row r="34" spans="1:43" s="413" customFormat="1" ht="30" x14ac:dyDescent="0.3">
      <c r="A34" s="868"/>
      <c r="B34" s="871"/>
      <c r="C34" s="871"/>
      <c r="D34" s="984"/>
      <c r="E34" s="1347"/>
      <c r="F34" s="1354"/>
      <c r="G34" s="1350"/>
      <c r="H34" s="45" t="s">
        <v>368</v>
      </c>
      <c r="I34" s="206">
        <v>0.4</v>
      </c>
      <c r="J34" s="49" t="s">
        <v>369</v>
      </c>
      <c r="K34" s="855">
        <v>1</v>
      </c>
      <c r="L34" s="403" t="s">
        <v>366</v>
      </c>
      <c r="M34" s="155" t="s">
        <v>370</v>
      </c>
      <c r="N34" s="155"/>
      <c r="O34" s="815"/>
      <c r="P34" s="165"/>
      <c r="Q34" s="220"/>
      <c r="R34" s="484"/>
      <c r="S34" s="487"/>
      <c r="T34" s="487"/>
      <c r="U34" s="487"/>
      <c r="V34" s="487"/>
      <c r="W34" s="487"/>
      <c r="X34" s="487"/>
      <c r="Y34" s="487"/>
      <c r="Z34" s="487"/>
      <c r="AA34" s="487"/>
      <c r="AB34" s="487"/>
      <c r="AC34" s="487"/>
      <c r="AD34" s="530"/>
      <c r="AE34" s="1365"/>
      <c r="AF34" s="1366"/>
      <c r="AG34" s="1366"/>
      <c r="AH34" s="1357"/>
      <c r="AI34" s="584"/>
      <c r="AJ34" s="1370"/>
      <c r="AK34" s="281"/>
      <c r="AL34" s="1370"/>
      <c r="AM34" s="280"/>
      <c r="AN34" s="165"/>
      <c r="AO34" s="280"/>
      <c r="AP34" s="300"/>
      <c r="AQ34" s="351"/>
    </row>
    <row r="35" spans="1:43" s="413" customFormat="1" ht="48.75" customHeight="1" x14ac:dyDescent="0.25">
      <c r="A35" s="868"/>
      <c r="B35" s="871"/>
      <c r="C35" s="871"/>
      <c r="D35" s="984"/>
      <c r="E35" s="1347"/>
      <c r="F35" s="1354"/>
      <c r="G35" s="1350"/>
      <c r="H35" s="45" t="s">
        <v>371</v>
      </c>
      <c r="I35" s="206">
        <v>0.2</v>
      </c>
      <c r="J35" s="49" t="s">
        <v>372</v>
      </c>
      <c r="K35" s="855">
        <v>1</v>
      </c>
      <c r="L35" s="403" t="s">
        <v>366</v>
      </c>
      <c r="M35" s="155" t="s">
        <v>370</v>
      </c>
      <c r="N35" s="155"/>
      <c r="O35" s="815"/>
      <c r="P35" s="165"/>
      <c r="Q35" s="220"/>
      <c r="R35" s="484"/>
      <c r="S35" s="488"/>
      <c r="T35" s="493"/>
      <c r="U35" s="488"/>
      <c r="V35" s="494"/>
      <c r="W35" s="488"/>
      <c r="X35" s="496"/>
      <c r="Y35" s="488"/>
      <c r="Z35" s="496"/>
      <c r="AA35" s="489"/>
      <c r="AB35" s="498"/>
      <c r="AC35" s="489"/>
      <c r="AD35" s="500"/>
      <c r="AE35" s="1365"/>
      <c r="AF35" s="1366"/>
      <c r="AG35" s="1366"/>
      <c r="AH35" s="1357"/>
      <c r="AI35" s="584"/>
      <c r="AJ35" s="1370"/>
      <c r="AK35" s="281"/>
      <c r="AL35" s="1370"/>
      <c r="AM35" s="280"/>
      <c r="AN35" s="165"/>
      <c r="AO35" s="280"/>
      <c r="AP35" s="300"/>
      <c r="AQ35" s="351"/>
    </row>
    <row r="36" spans="1:43" s="413" customFormat="1" ht="54.75" customHeight="1" x14ac:dyDescent="0.25">
      <c r="A36" s="868"/>
      <c r="B36" s="871"/>
      <c r="C36" s="871"/>
      <c r="D36" s="984"/>
      <c r="E36" s="1347"/>
      <c r="F36" s="1354"/>
      <c r="G36" s="1350"/>
      <c r="H36" s="45" t="s">
        <v>373</v>
      </c>
      <c r="I36" s="840">
        <v>0.1</v>
      </c>
      <c r="J36" s="155" t="s">
        <v>374</v>
      </c>
      <c r="K36" s="855">
        <v>1</v>
      </c>
      <c r="L36" s="403" t="s">
        <v>366</v>
      </c>
      <c r="M36" s="155" t="s">
        <v>525</v>
      </c>
      <c r="N36" s="155" t="s">
        <v>367</v>
      </c>
      <c r="O36" s="815"/>
      <c r="P36" s="165"/>
      <c r="Q36" s="220"/>
      <c r="R36" s="484"/>
      <c r="S36" s="488"/>
      <c r="T36" s="493"/>
      <c r="U36" s="488"/>
      <c r="V36" s="494"/>
      <c r="W36" s="488"/>
      <c r="X36" s="496"/>
      <c r="Y36" s="488"/>
      <c r="Z36" s="496"/>
      <c r="AA36" s="489"/>
      <c r="AB36" s="498"/>
      <c r="AC36" s="489"/>
      <c r="AD36" s="500"/>
      <c r="AE36" s="1365"/>
      <c r="AF36" s="1366"/>
      <c r="AG36" s="1366"/>
      <c r="AH36" s="1357"/>
      <c r="AI36" s="584"/>
      <c r="AJ36" s="1370"/>
      <c r="AK36" s="281"/>
      <c r="AL36" s="1370"/>
      <c r="AM36" s="280"/>
      <c r="AN36" s="165"/>
      <c r="AO36" s="280"/>
      <c r="AP36" s="300"/>
      <c r="AQ36" s="351"/>
    </row>
    <row r="37" spans="1:43" s="413" customFormat="1" ht="48" customHeight="1" thickBot="1" x14ac:dyDescent="0.3">
      <c r="A37" s="868"/>
      <c r="B37" s="871"/>
      <c r="C37" s="871"/>
      <c r="D37" s="984"/>
      <c r="E37" s="1347"/>
      <c r="F37" s="1354"/>
      <c r="G37" s="1350"/>
      <c r="H37" s="45" t="s">
        <v>375</v>
      </c>
      <c r="I37" s="840">
        <v>0.1</v>
      </c>
      <c r="J37" s="155"/>
      <c r="K37" s="855">
        <v>1</v>
      </c>
      <c r="L37" s="403" t="s">
        <v>366</v>
      </c>
      <c r="M37" s="155" t="s">
        <v>525</v>
      </c>
      <c r="N37" s="155" t="s">
        <v>367</v>
      </c>
      <c r="O37" s="815"/>
      <c r="P37" s="165"/>
      <c r="Q37" s="220"/>
      <c r="R37" s="484"/>
      <c r="S37" s="488"/>
      <c r="T37" s="493"/>
      <c r="U37" s="488"/>
      <c r="V37" s="494"/>
      <c r="W37" s="488"/>
      <c r="X37" s="496"/>
      <c r="Y37" s="488"/>
      <c r="Z37" s="496"/>
      <c r="AA37" s="489"/>
      <c r="AB37" s="498"/>
      <c r="AC37" s="489"/>
      <c r="AD37" s="500"/>
      <c r="AE37" s="1365"/>
      <c r="AF37" s="1366"/>
      <c r="AG37" s="1366"/>
      <c r="AH37" s="1357"/>
      <c r="AI37" s="583"/>
      <c r="AJ37" s="1370"/>
      <c r="AK37" s="841"/>
      <c r="AL37" s="1370"/>
      <c r="AM37" s="288"/>
      <c r="AN37" s="307"/>
      <c r="AO37" s="288"/>
      <c r="AP37" s="318"/>
      <c r="AQ37" s="351"/>
    </row>
    <row r="38" spans="1:43" s="413" customFormat="1" ht="16.2" thickBot="1" x14ac:dyDescent="0.35">
      <c r="A38" s="868"/>
      <c r="B38" s="871"/>
      <c r="C38" s="871"/>
      <c r="D38" s="984"/>
      <c r="E38" s="1348"/>
      <c r="F38" s="1355"/>
      <c r="G38" s="1351"/>
      <c r="H38" s="207"/>
      <c r="I38" s="208">
        <f>SUM(I33:I37)</f>
        <v>1</v>
      </c>
      <c r="J38" s="155"/>
      <c r="K38" s="397"/>
      <c r="L38" s="45"/>
      <c r="M38" s="155"/>
      <c r="N38" s="155"/>
      <c r="O38" s="815"/>
      <c r="P38" s="165"/>
      <c r="Q38" s="220"/>
      <c r="R38" s="484"/>
      <c r="S38" s="487"/>
      <c r="T38" s="487"/>
      <c r="U38" s="487"/>
      <c r="V38" s="487"/>
      <c r="W38" s="487"/>
      <c r="X38" s="487"/>
      <c r="Y38" s="487"/>
      <c r="Z38" s="487"/>
      <c r="AA38" s="487"/>
      <c r="AB38" s="487"/>
      <c r="AC38" s="487"/>
      <c r="AD38" s="530"/>
      <c r="AE38" s="1362"/>
      <c r="AF38" s="1364"/>
      <c r="AG38" s="1364"/>
      <c r="AH38" s="1358"/>
      <c r="AI38" s="328" t="e">
        <f>AVERAGE(AI33:AI37)</f>
        <v>#DIV/0!</v>
      </c>
      <c r="AJ38" s="245"/>
      <c r="AK38" s="328" t="e">
        <f>AVERAGE(AK33:AK37)</f>
        <v>#DIV/0!</v>
      </c>
      <c r="AL38" s="245"/>
      <c r="AM38" s="244" t="e">
        <f>AVERAGE(AM33:AM37)</f>
        <v>#DIV/0!</v>
      </c>
      <c r="AN38" s="245"/>
      <c r="AO38" s="244" t="e">
        <f>AVERAGE(AO33:AO37)</f>
        <v>#DIV/0!</v>
      </c>
      <c r="AP38" s="335"/>
      <c r="AQ38" s="303" t="e">
        <f>AVERAGE(AQ33:AQ37)</f>
        <v>#DIV/0!</v>
      </c>
    </row>
    <row r="39" spans="1:43" s="413" customFormat="1" ht="75.599999999999994" thickBot="1" x14ac:dyDescent="0.3">
      <c r="A39" s="868"/>
      <c r="B39" s="871"/>
      <c r="C39" s="871"/>
      <c r="D39" s="984"/>
      <c r="E39" s="1346">
        <v>0.05</v>
      </c>
      <c r="F39" s="1359" t="s">
        <v>376</v>
      </c>
      <c r="G39" s="1360" t="s">
        <v>529</v>
      </c>
      <c r="H39" s="45" t="s">
        <v>530</v>
      </c>
      <c r="I39" s="206">
        <v>1</v>
      </c>
      <c r="J39" s="49" t="s">
        <v>531</v>
      </c>
      <c r="K39" s="855">
        <v>1</v>
      </c>
      <c r="L39" s="403" t="s">
        <v>366</v>
      </c>
      <c r="M39" s="155" t="s">
        <v>525</v>
      </c>
      <c r="N39" s="155" t="s">
        <v>377</v>
      </c>
      <c r="O39" s="815"/>
      <c r="P39" s="122"/>
      <c r="Q39" s="220"/>
      <c r="R39" s="484"/>
      <c r="S39" s="488"/>
      <c r="T39" s="493"/>
      <c r="U39" s="488"/>
      <c r="V39" s="494"/>
      <c r="W39" s="488"/>
      <c r="X39" s="496"/>
      <c r="Y39" s="488"/>
      <c r="Z39" s="496"/>
      <c r="AA39" s="489"/>
      <c r="AB39" s="498"/>
      <c r="AC39" s="489"/>
      <c r="AD39" s="500"/>
      <c r="AE39" s="1361"/>
      <c r="AF39" s="1363"/>
      <c r="AG39" s="1363"/>
      <c r="AH39" s="1356"/>
      <c r="AI39" s="583"/>
      <c r="AJ39" s="1371"/>
      <c r="AK39" s="841"/>
      <c r="AL39" s="1371"/>
      <c r="AM39" s="288"/>
      <c r="AN39" s="307"/>
      <c r="AO39" s="288"/>
      <c r="AP39" s="318"/>
      <c r="AQ39" s="351">
        <f t="shared" ref="AQ39" si="0">SUM(AI39,AK39,AM39,AO39,AO39)</f>
        <v>0</v>
      </c>
    </row>
    <row r="40" spans="1:43" s="413" customFormat="1" ht="16.2" thickBot="1" x14ac:dyDescent="0.35">
      <c r="A40" s="868"/>
      <c r="B40" s="871"/>
      <c r="C40" s="871"/>
      <c r="D40" s="984"/>
      <c r="E40" s="1348"/>
      <c r="F40" s="1355"/>
      <c r="G40" s="1351"/>
      <c r="H40" s="207"/>
      <c r="I40" s="208">
        <f>SUM(I39)</f>
        <v>1</v>
      </c>
      <c r="J40" s="155"/>
      <c r="K40" s="397"/>
      <c r="L40" s="45"/>
      <c r="M40" s="155"/>
      <c r="N40" s="155"/>
      <c r="O40" s="815"/>
      <c r="P40" s="165"/>
      <c r="Q40" s="220"/>
      <c r="R40" s="484"/>
      <c r="S40" s="487"/>
      <c r="T40" s="487"/>
      <c r="U40" s="487"/>
      <c r="V40" s="487"/>
      <c r="W40" s="487"/>
      <c r="X40" s="487"/>
      <c r="Y40" s="487"/>
      <c r="Z40" s="487"/>
      <c r="AA40" s="487"/>
      <c r="AB40" s="487"/>
      <c r="AC40" s="487"/>
      <c r="AD40" s="530"/>
      <c r="AE40" s="1362"/>
      <c r="AF40" s="1364"/>
      <c r="AG40" s="1364"/>
      <c r="AH40" s="1358"/>
      <c r="AI40" s="328" t="e">
        <f>AVERAGE(AI39)</f>
        <v>#DIV/0!</v>
      </c>
      <c r="AJ40" s="1372"/>
      <c r="AK40" s="244" t="e">
        <f>AVERAGE(AK39)</f>
        <v>#DIV/0!</v>
      </c>
      <c r="AL40" s="1372"/>
      <c r="AM40" s="244" t="e">
        <f>AVERAGE(AM39)</f>
        <v>#DIV/0!</v>
      </c>
      <c r="AN40" s="245"/>
      <c r="AO40" s="244" t="e">
        <f>AVERAGE(AO39)</f>
        <v>#DIV/0!</v>
      </c>
      <c r="AP40" s="335"/>
      <c r="AQ40" s="303">
        <f>AVERAGE(AQ39)</f>
        <v>0</v>
      </c>
    </row>
    <row r="41" spans="1:43" s="413" customFormat="1" ht="49.5" customHeight="1" x14ac:dyDescent="0.25">
      <c r="A41" s="868" t="s">
        <v>97</v>
      </c>
      <c r="B41" s="871" t="s">
        <v>117</v>
      </c>
      <c r="C41" s="871" t="s">
        <v>576</v>
      </c>
      <c r="D41" s="984" t="s">
        <v>577</v>
      </c>
      <c r="E41" s="1346">
        <v>0.01</v>
      </c>
      <c r="F41" s="1359" t="s">
        <v>532</v>
      </c>
      <c r="G41" s="1360" t="s">
        <v>533</v>
      </c>
      <c r="H41" s="45" t="s">
        <v>534</v>
      </c>
      <c r="I41" s="855">
        <v>0.5</v>
      </c>
      <c r="J41" s="398" t="s">
        <v>378</v>
      </c>
      <c r="K41" s="1378">
        <v>1</v>
      </c>
      <c r="L41" s="1378" t="s">
        <v>366</v>
      </c>
      <c r="M41" s="1378" t="s">
        <v>535</v>
      </c>
      <c r="N41" s="155"/>
      <c r="O41" s="815"/>
      <c r="P41" s="122"/>
      <c r="Q41" s="220"/>
      <c r="R41" s="484"/>
      <c r="S41" s="488"/>
      <c r="T41" s="493"/>
      <c r="U41" s="488"/>
      <c r="V41" s="494"/>
      <c r="W41" s="488"/>
      <c r="X41" s="496"/>
      <c r="Y41" s="488"/>
      <c r="Z41" s="496"/>
      <c r="AA41" s="489"/>
      <c r="AB41" s="498"/>
      <c r="AC41" s="489"/>
      <c r="AD41" s="500"/>
      <c r="AE41" s="1361"/>
      <c r="AF41" s="1363"/>
      <c r="AG41" s="1363"/>
      <c r="AH41" s="1356"/>
      <c r="AI41" s="1373"/>
      <c r="AJ41" s="1371"/>
      <c r="AK41" s="1376"/>
      <c r="AL41" s="1371"/>
      <c r="AM41" s="280"/>
      <c r="AN41" s="165"/>
      <c r="AO41" s="280"/>
      <c r="AP41" s="300"/>
      <c r="AQ41" s="351">
        <f t="shared" ref="AQ41:AQ42" si="1">SUM(AI41,AK41,AM41,AO41,AO41)</f>
        <v>0</v>
      </c>
    </row>
    <row r="42" spans="1:43" s="413" customFormat="1" ht="55.5" customHeight="1" thickBot="1" x14ac:dyDescent="0.3">
      <c r="A42" s="868"/>
      <c r="B42" s="871"/>
      <c r="C42" s="871"/>
      <c r="D42" s="984"/>
      <c r="E42" s="1347"/>
      <c r="F42" s="1354"/>
      <c r="G42" s="1350"/>
      <c r="H42" s="45" t="s">
        <v>536</v>
      </c>
      <c r="I42" s="855">
        <v>0.5</v>
      </c>
      <c r="J42" s="398" t="s">
        <v>537</v>
      </c>
      <c r="K42" s="1378"/>
      <c r="L42" s="1378"/>
      <c r="M42" s="1378"/>
      <c r="N42" s="155"/>
      <c r="O42" s="815"/>
      <c r="P42" s="165"/>
      <c r="Q42" s="220"/>
      <c r="R42" s="484"/>
      <c r="S42" s="488"/>
      <c r="T42" s="493"/>
      <c r="U42" s="488"/>
      <c r="V42" s="494"/>
      <c r="W42" s="488"/>
      <c r="X42" s="496"/>
      <c r="Y42" s="488"/>
      <c r="Z42" s="496"/>
      <c r="AA42" s="489"/>
      <c r="AB42" s="498"/>
      <c r="AC42" s="489"/>
      <c r="AD42" s="500"/>
      <c r="AE42" s="1365"/>
      <c r="AF42" s="1366"/>
      <c r="AG42" s="1366"/>
      <c r="AH42" s="1357"/>
      <c r="AI42" s="1374"/>
      <c r="AJ42" s="1375"/>
      <c r="AK42" s="1377"/>
      <c r="AL42" s="1375"/>
      <c r="AM42" s="288"/>
      <c r="AN42" s="307"/>
      <c r="AO42" s="288"/>
      <c r="AP42" s="318"/>
      <c r="AQ42" s="351">
        <f t="shared" si="1"/>
        <v>0</v>
      </c>
    </row>
    <row r="43" spans="1:43" s="413" customFormat="1" ht="16.5" customHeight="1" thickBot="1" x14ac:dyDescent="0.35">
      <c r="A43" s="868"/>
      <c r="B43" s="871"/>
      <c r="C43" s="871"/>
      <c r="D43" s="984"/>
      <c r="E43" s="1348"/>
      <c r="F43" s="1355"/>
      <c r="G43" s="1351"/>
      <c r="H43" s="207"/>
      <c r="I43" s="208">
        <f>SUM(I41:I42)</f>
        <v>1</v>
      </c>
      <c r="J43" s="155"/>
      <c r="K43" s="397"/>
      <c r="L43" s="45"/>
      <c r="M43" s="155"/>
      <c r="N43" s="155"/>
      <c r="O43" s="815"/>
      <c r="P43" s="165"/>
      <c r="Q43" s="220"/>
      <c r="R43" s="484"/>
      <c r="S43" s="487"/>
      <c r="T43" s="487"/>
      <c r="U43" s="487"/>
      <c r="V43" s="487"/>
      <c r="W43" s="487"/>
      <c r="X43" s="487"/>
      <c r="Y43" s="487"/>
      <c r="Z43" s="487"/>
      <c r="AA43" s="487"/>
      <c r="AB43" s="487"/>
      <c r="AC43" s="487"/>
      <c r="AD43" s="530"/>
      <c r="AE43" s="1362"/>
      <c r="AF43" s="1364"/>
      <c r="AG43" s="1364"/>
      <c r="AH43" s="1358"/>
      <c r="AI43" s="328" t="e">
        <f>AVERAGE(AI41:AI42)</f>
        <v>#DIV/0!</v>
      </c>
      <c r="AJ43" s="1372"/>
      <c r="AK43" s="328" t="e">
        <f>AVERAGE(AK41:AK42)</f>
        <v>#DIV/0!</v>
      </c>
      <c r="AL43" s="1372"/>
      <c r="AM43" s="328" t="e">
        <f>AVERAGE(AM41:AM42)</f>
        <v>#DIV/0!</v>
      </c>
      <c r="AN43" s="245"/>
      <c r="AO43" s="328" t="e">
        <f>AVERAGE(AO41:AO42)</f>
        <v>#DIV/0!</v>
      </c>
      <c r="AP43" s="335"/>
      <c r="AQ43" s="303">
        <f>AVERAGE(AQ41:AQ42)</f>
        <v>0</v>
      </c>
    </row>
    <row r="44" spans="1:43" s="413" customFormat="1" ht="116.25" customHeight="1" thickBot="1" x14ac:dyDescent="0.3">
      <c r="A44" s="868"/>
      <c r="B44" s="871" t="s">
        <v>572</v>
      </c>
      <c r="C44" s="871"/>
      <c r="D44" s="984"/>
      <c r="E44" s="1346">
        <v>0.2</v>
      </c>
      <c r="F44" s="1359" t="s">
        <v>538</v>
      </c>
      <c r="G44" s="1360" t="s">
        <v>379</v>
      </c>
      <c r="H44" s="45" t="s">
        <v>380</v>
      </c>
      <c r="I44" s="161">
        <v>1</v>
      </c>
      <c r="J44" s="827" t="s">
        <v>381</v>
      </c>
      <c r="K44" s="851">
        <v>1</v>
      </c>
      <c r="L44" s="834" t="s">
        <v>382</v>
      </c>
      <c r="M44" s="49" t="s">
        <v>539</v>
      </c>
      <c r="N44" s="834" t="s">
        <v>526</v>
      </c>
      <c r="O44" s="815"/>
      <c r="P44" s="122"/>
      <c r="Q44" s="220"/>
      <c r="R44" s="484"/>
      <c r="S44" s="488"/>
      <c r="T44" s="493"/>
      <c r="U44" s="488"/>
      <c r="V44" s="494"/>
      <c r="W44" s="488"/>
      <c r="X44" s="496"/>
      <c r="Y44" s="488"/>
      <c r="Z44" s="496"/>
      <c r="AA44" s="489"/>
      <c r="AB44" s="498"/>
      <c r="AC44" s="489"/>
      <c r="AD44" s="500"/>
      <c r="AE44" s="1361"/>
      <c r="AF44" s="1363"/>
      <c r="AG44" s="1363"/>
      <c r="AH44" s="1356"/>
      <c r="AI44" s="583"/>
      <c r="AJ44" s="589"/>
      <c r="AK44" s="841"/>
      <c r="AL44" s="589"/>
      <c r="AM44" s="288"/>
      <c r="AN44" s="307"/>
      <c r="AO44" s="288"/>
      <c r="AP44" s="318"/>
      <c r="AQ44" s="351">
        <f t="shared" ref="AQ44" si="2">SUM(AI44,AK44,AM44,AO44,AO44)</f>
        <v>0</v>
      </c>
    </row>
    <row r="45" spans="1:43" s="413" customFormat="1" ht="16.2" thickBot="1" x14ac:dyDescent="0.35">
      <c r="A45" s="868"/>
      <c r="B45" s="871"/>
      <c r="C45" s="871"/>
      <c r="D45" s="984"/>
      <c r="E45" s="1348"/>
      <c r="F45" s="1355"/>
      <c r="G45" s="1351"/>
      <c r="H45" s="207"/>
      <c r="I45" s="208">
        <f>SUM(I44)</f>
        <v>1</v>
      </c>
      <c r="J45" s="155"/>
      <c r="K45" s="397"/>
      <c r="L45" s="45"/>
      <c r="M45" s="155"/>
      <c r="N45" s="155"/>
      <c r="O45" s="815"/>
      <c r="P45" s="165"/>
      <c r="Q45" s="220"/>
      <c r="R45" s="484"/>
      <c r="S45" s="487"/>
      <c r="T45" s="487"/>
      <c r="U45" s="487"/>
      <c r="V45" s="487"/>
      <c r="W45" s="487"/>
      <c r="X45" s="487"/>
      <c r="Y45" s="487"/>
      <c r="Z45" s="487"/>
      <c r="AA45" s="487"/>
      <c r="AB45" s="487"/>
      <c r="AC45" s="487"/>
      <c r="AD45" s="530"/>
      <c r="AE45" s="1362"/>
      <c r="AF45" s="1364"/>
      <c r="AG45" s="1364"/>
      <c r="AH45" s="1358"/>
      <c r="AI45" s="328" t="e">
        <f>AVERAGE(AI44)</f>
        <v>#DIV/0!</v>
      </c>
      <c r="AJ45" s="245"/>
      <c r="AK45" s="244" t="e">
        <f>AVERAGE(AK44)</f>
        <v>#DIV/0!</v>
      </c>
      <c r="AL45" s="245"/>
      <c r="AM45" s="244" t="e">
        <f>AVERAGE(AM44)</f>
        <v>#DIV/0!</v>
      </c>
      <c r="AN45" s="245"/>
      <c r="AO45" s="244" t="e">
        <f>AVERAGE(AO44)</f>
        <v>#DIV/0!</v>
      </c>
      <c r="AP45" s="335"/>
      <c r="AQ45" s="303">
        <f>AVERAGE(AQ44)</f>
        <v>0</v>
      </c>
    </row>
    <row r="46" spans="1:43" s="413" customFormat="1" ht="30" customHeight="1" x14ac:dyDescent="0.25">
      <c r="A46" s="868"/>
      <c r="B46" s="871" t="s">
        <v>117</v>
      </c>
      <c r="C46" s="871" t="s">
        <v>576</v>
      </c>
      <c r="D46" s="984" t="s">
        <v>577</v>
      </c>
      <c r="E46" s="1346">
        <v>0.05</v>
      </c>
      <c r="F46" s="1359" t="s">
        <v>383</v>
      </c>
      <c r="G46" s="1360" t="s">
        <v>384</v>
      </c>
      <c r="H46" s="901" t="s">
        <v>385</v>
      </c>
      <c r="I46" s="1379">
        <v>1</v>
      </c>
      <c r="J46" s="901" t="s">
        <v>540</v>
      </c>
      <c r="K46" s="1381">
        <v>1</v>
      </c>
      <c r="L46" s="871" t="s">
        <v>541</v>
      </c>
      <c r="M46" s="49" t="s">
        <v>539</v>
      </c>
      <c r="N46" s="155"/>
      <c r="O46" s="815"/>
      <c r="P46" s="122"/>
      <c r="Q46" s="220"/>
      <c r="R46" s="484"/>
      <c r="S46" s="488"/>
      <c r="T46" s="493"/>
      <c r="U46" s="488"/>
      <c r="V46" s="494"/>
      <c r="W46" s="488"/>
      <c r="X46" s="496"/>
      <c r="Y46" s="488"/>
      <c r="Z46" s="496"/>
      <c r="AA46" s="489"/>
      <c r="AB46" s="498"/>
      <c r="AC46" s="489"/>
      <c r="AD46" s="500"/>
      <c r="AE46" s="1361"/>
      <c r="AF46" s="1363"/>
      <c r="AG46" s="1363"/>
      <c r="AH46" s="1356"/>
      <c r="AI46" s="1373"/>
      <c r="AJ46" s="1369"/>
      <c r="AK46" s="1376"/>
      <c r="AL46" s="1369"/>
      <c r="AM46" s="280"/>
      <c r="AN46" s="165"/>
      <c r="AO46" s="280"/>
      <c r="AP46" s="300"/>
      <c r="AQ46" s="351">
        <f t="shared" ref="AQ46:AQ47" si="3">SUM(AI46,AK46,AM46,AO46,AO46)</f>
        <v>0</v>
      </c>
    </row>
    <row r="47" spans="1:43" s="413" customFormat="1" ht="30.6" thickBot="1" x14ac:dyDescent="0.3">
      <c r="A47" s="868"/>
      <c r="B47" s="871"/>
      <c r="C47" s="871"/>
      <c r="D47" s="984"/>
      <c r="E47" s="1347"/>
      <c r="F47" s="1354"/>
      <c r="G47" s="1350"/>
      <c r="H47" s="900"/>
      <c r="I47" s="1380"/>
      <c r="J47" s="900"/>
      <c r="K47" s="1381"/>
      <c r="L47" s="871"/>
      <c r="M47" s="49" t="s">
        <v>539</v>
      </c>
      <c r="N47" s="155"/>
      <c r="O47" s="815"/>
      <c r="P47" s="165"/>
      <c r="Q47" s="220"/>
      <c r="R47" s="484"/>
      <c r="S47" s="488"/>
      <c r="T47" s="493"/>
      <c r="U47" s="488"/>
      <c r="V47" s="494"/>
      <c r="W47" s="488"/>
      <c r="X47" s="496"/>
      <c r="Y47" s="488"/>
      <c r="Z47" s="496"/>
      <c r="AA47" s="489"/>
      <c r="AB47" s="498"/>
      <c r="AC47" s="489"/>
      <c r="AD47" s="500"/>
      <c r="AE47" s="1365"/>
      <c r="AF47" s="1366"/>
      <c r="AG47" s="1366"/>
      <c r="AH47" s="1357"/>
      <c r="AI47" s="1374"/>
      <c r="AJ47" s="1370"/>
      <c r="AK47" s="1377"/>
      <c r="AL47" s="1370"/>
      <c r="AM47" s="288"/>
      <c r="AN47" s="307"/>
      <c r="AO47" s="288"/>
      <c r="AP47" s="318"/>
      <c r="AQ47" s="351">
        <f t="shared" si="3"/>
        <v>0</v>
      </c>
    </row>
    <row r="48" spans="1:43" s="413" customFormat="1" ht="16.5" customHeight="1" thickBot="1" x14ac:dyDescent="0.35">
      <c r="A48" s="868"/>
      <c r="B48" s="871"/>
      <c r="C48" s="871"/>
      <c r="D48" s="984"/>
      <c r="E48" s="1348"/>
      <c r="F48" s="1355"/>
      <c r="G48" s="1351"/>
      <c r="H48" s="207"/>
      <c r="I48" s="208">
        <f>SUM(I46)</f>
        <v>1</v>
      </c>
      <c r="J48" s="155"/>
      <c r="K48" s="397"/>
      <c r="L48" s="45"/>
      <c r="M48" s="155"/>
      <c r="N48" s="155"/>
      <c r="O48" s="815"/>
      <c r="P48" s="165"/>
      <c r="Q48" s="220"/>
      <c r="R48" s="484"/>
      <c r="S48" s="487"/>
      <c r="T48" s="487"/>
      <c r="U48" s="487"/>
      <c r="V48" s="487"/>
      <c r="W48" s="487"/>
      <c r="X48" s="487"/>
      <c r="Y48" s="487"/>
      <c r="Z48" s="487"/>
      <c r="AA48" s="487"/>
      <c r="AB48" s="487"/>
      <c r="AC48" s="487"/>
      <c r="AD48" s="530"/>
      <c r="AE48" s="1362"/>
      <c r="AF48" s="1364"/>
      <c r="AG48" s="1364"/>
      <c r="AH48" s="1358"/>
      <c r="AI48" s="328" t="e">
        <f>AVERAGE(AI46:AI47)</f>
        <v>#DIV/0!</v>
      </c>
      <c r="AJ48" s="245"/>
      <c r="AK48" s="328" t="e">
        <f>AVERAGE(AK46:AK47)</f>
        <v>#DIV/0!</v>
      </c>
      <c r="AL48" s="245"/>
      <c r="AM48" s="328" t="e">
        <f>AVERAGE(AM46:AM47)</f>
        <v>#DIV/0!</v>
      </c>
      <c r="AN48" s="245"/>
      <c r="AO48" s="328" t="e">
        <f>AVERAGE(AO46:AO47)</f>
        <v>#DIV/0!</v>
      </c>
      <c r="AP48" s="335"/>
      <c r="AQ48" s="303">
        <f>AVERAGE(AQ46:AQ47)</f>
        <v>0</v>
      </c>
    </row>
    <row r="49" spans="1:43" s="413" customFormat="1" ht="84" customHeight="1" x14ac:dyDescent="0.25">
      <c r="A49" s="868" t="s">
        <v>558</v>
      </c>
      <c r="B49" s="871" t="s">
        <v>171</v>
      </c>
      <c r="C49" s="871" t="s">
        <v>572</v>
      </c>
      <c r="D49" s="984" t="s">
        <v>579</v>
      </c>
      <c r="E49" s="839">
        <v>0.05</v>
      </c>
      <c r="F49" s="844" t="s">
        <v>386</v>
      </c>
      <c r="G49" s="846" t="s">
        <v>387</v>
      </c>
      <c r="H49" s="45" t="s">
        <v>388</v>
      </c>
      <c r="I49" s="161">
        <v>0.5</v>
      </c>
      <c r="J49" s="827" t="s">
        <v>389</v>
      </c>
      <c r="K49" s="851">
        <v>1</v>
      </c>
      <c r="L49" s="49" t="s">
        <v>390</v>
      </c>
      <c r="M49" s="827" t="s">
        <v>391</v>
      </c>
      <c r="N49" s="155"/>
      <c r="O49" s="815"/>
      <c r="P49" s="122"/>
      <c r="Q49" s="220"/>
      <c r="R49" s="484"/>
      <c r="S49" s="488"/>
      <c r="T49" s="493"/>
      <c r="U49" s="488"/>
      <c r="V49" s="494"/>
      <c r="W49" s="488"/>
      <c r="X49" s="496"/>
      <c r="Y49" s="488"/>
      <c r="Z49" s="496"/>
      <c r="AA49" s="489"/>
      <c r="AB49" s="498"/>
      <c r="AC49" s="489"/>
      <c r="AD49" s="500"/>
      <c r="AE49" s="852"/>
      <c r="AF49" s="848"/>
      <c r="AG49" s="848"/>
      <c r="AH49" s="847"/>
      <c r="AI49" s="584"/>
      <c r="AJ49" s="845"/>
      <c r="AK49" s="281"/>
      <c r="AL49" s="845"/>
      <c r="AM49" s="280"/>
      <c r="AN49" s="165"/>
      <c r="AO49" s="280"/>
      <c r="AP49" s="300"/>
      <c r="AQ49" s="351">
        <f t="shared" ref="AQ49:AQ50" si="4">SUM(AI49,AK49,AM49,AO49,AO49)</f>
        <v>0</v>
      </c>
    </row>
    <row r="50" spans="1:43" s="413" customFormat="1" ht="87.75" customHeight="1" thickBot="1" x14ac:dyDescent="0.3">
      <c r="A50" s="868"/>
      <c r="B50" s="871"/>
      <c r="C50" s="871"/>
      <c r="D50" s="984"/>
      <c r="E50" s="1346">
        <v>0.02</v>
      </c>
      <c r="F50" s="1359" t="s">
        <v>392</v>
      </c>
      <c r="G50" s="1360" t="s">
        <v>393</v>
      </c>
      <c r="H50" s="827" t="s">
        <v>394</v>
      </c>
      <c r="I50" s="850">
        <v>0.5</v>
      </c>
      <c r="J50" s="827" t="s">
        <v>395</v>
      </c>
      <c r="K50" s="851">
        <v>1</v>
      </c>
      <c r="L50" s="834" t="s">
        <v>396</v>
      </c>
      <c r="M50" s="827" t="s">
        <v>391</v>
      </c>
      <c r="N50" s="49" t="s">
        <v>397</v>
      </c>
      <c r="O50" s="815"/>
      <c r="P50" s="122"/>
      <c r="Q50" s="220"/>
      <c r="R50" s="484"/>
      <c r="S50" s="488"/>
      <c r="T50" s="493"/>
      <c r="U50" s="488"/>
      <c r="V50" s="494"/>
      <c r="W50" s="488"/>
      <c r="X50" s="496"/>
      <c r="Y50" s="488"/>
      <c r="Z50" s="496"/>
      <c r="AA50" s="489"/>
      <c r="AB50" s="498"/>
      <c r="AC50" s="489"/>
      <c r="AD50" s="500"/>
      <c r="AE50" s="1361"/>
      <c r="AF50" s="1363"/>
      <c r="AG50" s="1363"/>
      <c r="AH50" s="1356"/>
      <c r="AI50" s="583"/>
      <c r="AJ50" s="1371"/>
      <c r="AK50" s="841"/>
      <c r="AL50" s="1371"/>
      <c r="AM50" s="288"/>
      <c r="AN50" s="307"/>
      <c r="AO50" s="288"/>
      <c r="AP50" s="318"/>
      <c r="AQ50" s="351">
        <f t="shared" si="4"/>
        <v>0</v>
      </c>
    </row>
    <row r="51" spans="1:43" s="413" customFormat="1" ht="16.2" thickBot="1" x14ac:dyDescent="0.35">
      <c r="A51" s="868"/>
      <c r="B51" s="871"/>
      <c r="C51" s="871"/>
      <c r="D51" s="984"/>
      <c r="E51" s="1348"/>
      <c r="F51" s="1355"/>
      <c r="G51" s="1351"/>
      <c r="H51" s="207"/>
      <c r="I51" s="208">
        <f>SUM(I49:I50)</f>
        <v>1</v>
      </c>
      <c r="J51" s="155"/>
      <c r="K51" s="397"/>
      <c r="L51" s="45"/>
      <c r="M51" s="155"/>
      <c r="N51" s="155"/>
      <c r="O51" s="815"/>
      <c r="P51" s="165"/>
      <c r="Q51" s="220"/>
      <c r="R51" s="484"/>
      <c r="S51" s="487"/>
      <c r="T51" s="487"/>
      <c r="U51" s="487"/>
      <c r="V51" s="487"/>
      <c r="W51" s="487"/>
      <c r="X51" s="487"/>
      <c r="Y51" s="487"/>
      <c r="Z51" s="487"/>
      <c r="AA51" s="487"/>
      <c r="AB51" s="487"/>
      <c r="AC51" s="487"/>
      <c r="AD51" s="530"/>
      <c r="AE51" s="1362"/>
      <c r="AF51" s="1364"/>
      <c r="AG51" s="1364"/>
      <c r="AH51" s="1358"/>
      <c r="AI51" s="328" t="e">
        <f>AVERAGE(AI49:AI50)</f>
        <v>#DIV/0!</v>
      </c>
      <c r="AJ51" s="1372"/>
      <c r="AK51" s="328" t="e">
        <f>AVERAGE(AK49:AK50)</f>
        <v>#DIV/0!</v>
      </c>
      <c r="AL51" s="1372"/>
      <c r="AM51" s="328" t="e">
        <f>AVERAGE(AM49:AM50)</f>
        <v>#DIV/0!</v>
      </c>
      <c r="AN51" s="245"/>
      <c r="AO51" s="328" t="e">
        <f>AVERAGE(AO49:AO50)</f>
        <v>#DIV/0!</v>
      </c>
      <c r="AP51" s="335"/>
      <c r="AQ51" s="303">
        <f>AVERAGE(AQ49:AQ50)</f>
        <v>0</v>
      </c>
    </row>
    <row r="52" spans="1:43" s="413" customFormat="1" ht="59.25" customHeight="1" thickBot="1" x14ac:dyDescent="0.3">
      <c r="A52" s="868"/>
      <c r="B52" s="871"/>
      <c r="C52" s="871" t="s">
        <v>571</v>
      </c>
      <c r="D52" s="984" t="s">
        <v>573</v>
      </c>
      <c r="E52" s="1346">
        <v>0.02</v>
      </c>
      <c r="F52" s="1359" t="s">
        <v>542</v>
      </c>
      <c r="G52" s="1360" t="s">
        <v>543</v>
      </c>
      <c r="H52" s="827" t="s">
        <v>398</v>
      </c>
      <c r="I52" s="850">
        <v>1</v>
      </c>
      <c r="J52" s="827" t="s">
        <v>399</v>
      </c>
      <c r="K52" s="851">
        <v>1</v>
      </c>
      <c r="L52" s="403" t="s">
        <v>366</v>
      </c>
      <c r="M52" s="827" t="s">
        <v>391</v>
      </c>
      <c r="N52" s="155"/>
      <c r="O52" s="815"/>
      <c r="P52" s="122"/>
      <c r="Q52" s="220"/>
      <c r="R52" s="484"/>
      <c r="S52" s="488"/>
      <c r="T52" s="493"/>
      <c r="U52" s="488"/>
      <c r="V52" s="494"/>
      <c r="W52" s="488"/>
      <c r="X52" s="496"/>
      <c r="Y52" s="488"/>
      <c r="Z52" s="496"/>
      <c r="AA52" s="489"/>
      <c r="AB52" s="498"/>
      <c r="AC52" s="489"/>
      <c r="AD52" s="500"/>
      <c r="AE52" s="1361"/>
      <c r="AF52" s="1363"/>
      <c r="AG52" s="1363"/>
      <c r="AH52" s="1356"/>
      <c r="AI52" s="583"/>
      <c r="AJ52" s="590"/>
      <c r="AK52" s="288"/>
      <c r="AL52" s="159"/>
      <c r="AM52" s="288"/>
      <c r="AN52" s="307"/>
      <c r="AO52" s="288"/>
      <c r="AP52" s="318"/>
      <c r="AQ52" s="351">
        <f t="shared" ref="AQ52" si="5">SUM(AI52,AK52,AM52,AO52,AO52)</f>
        <v>0</v>
      </c>
    </row>
    <row r="53" spans="1:43" s="413" customFormat="1" ht="16.2" thickBot="1" x14ac:dyDescent="0.35">
      <c r="A53" s="868"/>
      <c r="B53" s="871"/>
      <c r="C53" s="871"/>
      <c r="D53" s="984"/>
      <c r="E53" s="1348"/>
      <c r="F53" s="1355"/>
      <c r="G53" s="1351"/>
      <c r="H53" s="207"/>
      <c r="I53" s="208">
        <f>SUM(I51)</f>
        <v>1</v>
      </c>
      <c r="J53" s="155"/>
      <c r="K53" s="397"/>
      <c r="L53" s="45"/>
      <c r="M53" s="155"/>
      <c r="N53" s="155"/>
      <c r="O53" s="815"/>
      <c r="P53" s="165"/>
      <c r="Q53" s="220"/>
      <c r="R53" s="484"/>
      <c r="S53" s="487"/>
      <c r="T53" s="487"/>
      <c r="U53" s="487"/>
      <c r="V53" s="487"/>
      <c r="W53" s="487"/>
      <c r="X53" s="487"/>
      <c r="Y53" s="487"/>
      <c r="Z53" s="487"/>
      <c r="AA53" s="487"/>
      <c r="AB53" s="487"/>
      <c r="AC53" s="487"/>
      <c r="AD53" s="530"/>
      <c r="AE53" s="1362"/>
      <c r="AF53" s="1364"/>
      <c r="AG53" s="1364"/>
      <c r="AH53" s="1358"/>
      <c r="AI53" s="328" t="e">
        <f>AVERAGE(AI52)</f>
        <v>#DIV/0!</v>
      </c>
      <c r="AJ53" s="245"/>
      <c r="AK53" s="244" t="e">
        <f>AVERAGE(AK52)</f>
        <v>#DIV/0!</v>
      </c>
      <c r="AL53" s="245"/>
      <c r="AM53" s="244" t="e">
        <f>AVERAGE(AM52)</f>
        <v>#DIV/0!</v>
      </c>
      <c r="AN53" s="245"/>
      <c r="AO53" s="244" t="e">
        <f>AVERAGE(AO52)</f>
        <v>#DIV/0!</v>
      </c>
      <c r="AP53" s="335"/>
      <c r="AQ53" s="303">
        <f>AVERAGE(AQ52)</f>
        <v>0</v>
      </c>
    </row>
    <row r="54" spans="1:43" s="413" customFormat="1" ht="90.75" customHeight="1" thickBot="1" x14ac:dyDescent="0.3">
      <c r="A54" s="868"/>
      <c r="B54" s="871"/>
      <c r="C54" s="871" t="s">
        <v>572</v>
      </c>
      <c r="D54" s="984" t="s">
        <v>579</v>
      </c>
      <c r="E54" s="1346">
        <v>0.05</v>
      </c>
      <c r="F54" s="1359" t="s">
        <v>583</v>
      </c>
      <c r="G54" s="1360" t="s">
        <v>400</v>
      </c>
      <c r="H54" s="827" t="s">
        <v>584</v>
      </c>
      <c r="I54" s="850">
        <v>1</v>
      </c>
      <c r="J54" s="827" t="s">
        <v>401</v>
      </c>
      <c r="K54" s="851">
        <v>1</v>
      </c>
      <c r="L54" s="819" t="s">
        <v>402</v>
      </c>
      <c r="M54" s="827" t="s">
        <v>391</v>
      </c>
      <c r="N54" s="155"/>
      <c r="O54" s="815"/>
      <c r="P54" s="122"/>
      <c r="Q54" s="220"/>
      <c r="R54" s="484"/>
      <c r="S54" s="488"/>
      <c r="T54" s="493"/>
      <c r="U54" s="488"/>
      <c r="V54" s="494"/>
      <c r="W54" s="488"/>
      <c r="X54" s="496"/>
      <c r="Y54" s="488"/>
      <c r="Z54" s="496"/>
      <c r="AA54" s="489"/>
      <c r="AB54" s="498"/>
      <c r="AC54" s="489"/>
      <c r="AD54" s="500"/>
      <c r="AE54" s="1361"/>
      <c r="AF54" s="1363"/>
      <c r="AG54" s="1363"/>
      <c r="AH54" s="1356"/>
      <c r="AI54" s="583"/>
      <c r="AJ54" s="1388"/>
      <c r="AK54" s="841"/>
      <c r="AL54" s="1388"/>
      <c r="AM54" s="288"/>
      <c r="AN54" s="307"/>
      <c r="AO54" s="288"/>
      <c r="AP54" s="318"/>
      <c r="AQ54" s="351">
        <f t="shared" ref="AQ54" si="6">SUM(AI54,AK54,AM54,AO54,AO54)</f>
        <v>0</v>
      </c>
    </row>
    <row r="55" spans="1:43" s="413" customFormat="1" ht="16.2" thickBot="1" x14ac:dyDescent="0.35">
      <c r="A55" s="869"/>
      <c r="B55" s="872"/>
      <c r="C55" s="872"/>
      <c r="D55" s="1207"/>
      <c r="E55" s="1382"/>
      <c r="F55" s="1383"/>
      <c r="G55" s="1384"/>
      <c r="H55" s="207"/>
      <c r="I55" s="208">
        <f>SUM(I53)</f>
        <v>1</v>
      </c>
      <c r="J55" s="399"/>
      <c r="K55" s="400"/>
      <c r="L55" s="284"/>
      <c r="M55" s="399"/>
      <c r="N55" s="399"/>
      <c r="O55" s="816"/>
      <c r="P55" s="401"/>
      <c r="Q55" s="402"/>
      <c r="R55" s="485"/>
      <c r="S55" s="487"/>
      <c r="T55" s="487"/>
      <c r="U55" s="487"/>
      <c r="V55" s="487"/>
      <c r="W55" s="487"/>
      <c r="X55" s="487"/>
      <c r="Y55" s="487"/>
      <c r="Z55" s="487"/>
      <c r="AA55" s="487"/>
      <c r="AB55" s="487"/>
      <c r="AC55" s="487"/>
      <c r="AD55" s="530"/>
      <c r="AE55" s="1385"/>
      <c r="AF55" s="1386"/>
      <c r="AG55" s="1386"/>
      <c r="AH55" s="1387"/>
      <c r="AI55" s="328" t="e">
        <f>AVERAGE(AI54)</f>
        <v>#DIV/0!</v>
      </c>
      <c r="AJ55" s="1389"/>
      <c r="AK55" s="244" t="e">
        <f>AVERAGE(AK54)</f>
        <v>#DIV/0!</v>
      </c>
      <c r="AL55" s="1389"/>
      <c r="AM55" s="244" t="e">
        <f>AVERAGE(AM54)</f>
        <v>#DIV/0!</v>
      </c>
      <c r="AN55" s="245"/>
      <c r="AO55" s="244" t="e">
        <f>AVERAGE(AO54)</f>
        <v>#DIV/0!</v>
      </c>
      <c r="AP55" s="335"/>
      <c r="AQ55" s="303">
        <f>AVERAGE(AQ54)</f>
        <v>0</v>
      </c>
    </row>
    <row r="56" spans="1:43" x14ac:dyDescent="0.3">
      <c r="E56" s="98">
        <f>+SUM(E14:E55)</f>
        <v>1.0000000000000002</v>
      </c>
      <c r="F56" s="407"/>
      <c r="G56" s="406"/>
      <c r="H56" s="23"/>
      <c r="I56" s="24"/>
      <c r="J56" s="25"/>
      <c r="K56" s="26"/>
      <c r="L56" s="27"/>
      <c r="M56" s="25"/>
      <c r="N56" s="25"/>
      <c r="O56" s="34"/>
      <c r="P56" s="34"/>
      <c r="Q56" s="29"/>
      <c r="R56" s="29"/>
      <c r="S56" s="30"/>
      <c r="T56" s="30"/>
      <c r="U56" s="30"/>
      <c r="V56" s="30"/>
      <c r="W56" s="30"/>
      <c r="X56" s="30"/>
      <c r="Y56" s="30"/>
      <c r="Z56" s="30"/>
      <c r="AA56" s="30"/>
      <c r="AB56" s="30"/>
      <c r="AC56" s="30"/>
      <c r="AD56" s="30"/>
      <c r="AE56" s="31"/>
      <c r="AF56" s="31"/>
      <c r="AG56" s="31"/>
      <c r="AH56" s="31"/>
      <c r="AI56" s="32"/>
      <c r="AJ56" s="33"/>
      <c r="AK56" s="32"/>
      <c r="AL56" s="35"/>
      <c r="AM56" s="32"/>
      <c r="AN56" s="28"/>
      <c r="AO56" s="32"/>
      <c r="AP56" s="28"/>
      <c r="AQ56" s="32"/>
    </row>
    <row r="57" spans="1:43" x14ac:dyDescent="0.3">
      <c r="E57" s="98"/>
      <c r="F57" s="407"/>
      <c r="G57" s="406"/>
      <c r="H57" s="23"/>
      <c r="I57" s="24"/>
      <c r="J57" s="25"/>
      <c r="K57" s="26"/>
      <c r="L57" s="27"/>
      <c r="M57" s="25"/>
      <c r="N57" s="25"/>
      <c r="O57" s="34"/>
      <c r="P57" s="34"/>
      <c r="Q57" s="29"/>
      <c r="R57" s="29"/>
      <c r="S57" s="30"/>
      <c r="T57" s="30"/>
      <c r="U57" s="30"/>
      <c r="V57" s="30"/>
      <c r="W57" s="30"/>
      <c r="X57" s="30"/>
      <c r="Y57" s="30"/>
      <c r="Z57" s="30"/>
      <c r="AA57" s="30"/>
      <c r="AB57" s="30"/>
      <c r="AC57" s="30"/>
      <c r="AD57" s="30"/>
      <c r="AE57" s="31"/>
      <c r="AF57" s="31"/>
      <c r="AG57" s="31"/>
      <c r="AH57" s="31"/>
      <c r="AI57" s="32"/>
      <c r="AJ57" s="33"/>
      <c r="AK57" s="32"/>
      <c r="AL57" s="35"/>
      <c r="AM57" s="32"/>
      <c r="AN57" s="28"/>
      <c r="AO57" s="32"/>
      <c r="AP57" s="28"/>
      <c r="AQ57" s="32"/>
    </row>
    <row r="58" spans="1:43" x14ac:dyDescent="0.3">
      <c r="E58" s="98"/>
      <c r="F58" s="407"/>
      <c r="G58" s="406"/>
      <c r="H58" s="23"/>
      <c r="I58" s="24"/>
      <c r="J58" s="25"/>
      <c r="K58" s="26"/>
      <c r="L58" s="27"/>
      <c r="M58" s="25"/>
      <c r="N58" s="25"/>
      <c r="O58" s="34"/>
      <c r="P58" s="34"/>
      <c r="Q58" s="29"/>
      <c r="R58" s="29"/>
      <c r="S58" s="30"/>
      <c r="T58" s="30"/>
      <c r="U58" s="30"/>
      <c r="V58" s="30"/>
      <c r="W58" s="30"/>
      <c r="X58" s="30"/>
      <c r="Y58" s="30"/>
      <c r="Z58" s="30"/>
      <c r="AA58" s="30"/>
      <c r="AB58" s="30"/>
      <c r="AC58" s="30"/>
      <c r="AD58" s="30"/>
      <c r="AE58" s="31"/>
      <c r="AF58" s="31"/>
      <c r="AG58" s="31"/>
      <c r="AH58" s="31"/>
      <c r="AI58" s="32"/>
      <c r="AJ58" s="33"/>
      <c r="AK58" s="32"/>
      <c r="AL58" s="35"/>
      <c r="AM58" s="32"/>
      <c r="AN58" s="28"/>
      <c r="AO58" s="32"/>
      <c r="AP58" s="28"/>
      <c r="AQ58" s="32"/>
    </row>
    <row r="59" spans="1:43" x14ac:dyDescent="0.3">
      <c r="E59" s="98"/>
      <c r="F59" s="407"/>
      <c r="G59" s="406"/>
      <c r="H59" s="23"/>
      <c r="I59" s="24"/>
      <c r="J59" s="25"/>
      <c r="K59" s="26"/>
      <c r="L59" s="27"/>
      <c r="M59" s="25"/>
      <c r="N59" s="25"/>
      <c r="O59" s="34"/>
      <c r="P59" s="34"/>
      <c r="Q59" s="29"/>
      <c r="R59" s="29"/>
      <c r="S59" s="30"/>
      <c r="T59" s="30"/>
      <c r="U59" s="30"/>
      <c r="V59" s="30"/>
      <c r="W59" s="30"/>
      <c r="X59" s="30"/>
      <c r="Y59" s="30"/>
      <c r="Z59" s="30"/>
      <c r="AA59" s="30"/>
      <c r="AB59" s="30"/>
      <c r="AC59" s="30"/>
      <c r="AD59" s="30"/>
      <c r="AE59" s="31"/>
      <c r="AF59" s="31"/>
      <c r="AG59" s="31"/>
      <c r="AH59" s="31"/>
      <c r="AI59" s="32"/>
      <c r="AJ59" s="33"/>
      <c r="AK59" s="32"/>
      <c r="AL59" s="35"/>
      <c r="AM59" s="32"/>
      <c r="AN59" s="28"/>
      <c r="AO59" s="32"/>
      <c r="AP59" s="28"/>
      <c r="AQ59" s="32"/>
    </row>
    <row r="60" spans="1:43" x14ac:dyDescent="0.3">
      <c r="E60" s="98"/>
      <c r="F60" s="407"/>
      <c r="G60" s="406"/>
      <c r="H60" s="23"/>
      <c r="I60" s="24"/>
      <c r="J60" s="25"/>
      <c r="K60" s="26"/>
      <c r="L60" s="27"/>
      <c r="M60" s="25"/>
      <c r="N60" s="25"/>
      <c r="O60" s="34"/>
      <c r="P60" s="34"/>
      <c r="Q60" s="29"/>
      <c r="R60" s="29"/>
      <c r="S60" s="30"/>
      <c r="T60" s="30"/>
      <c r="U60" s="30"/>
      <c r="V60" s="30"/>
      <c r="W60" s="30"/>
      <c r="X60" s="30"/>
      <c r="Y60" s="30"/>
      <c r="Z60" s="30"/>
      <c r="AA60" s="30"/>
      <c r="AB60" s="30"/>
      <c r="AC60" s="30"/>
      <c r="AD60" s="30"/>
      <c r="AE60" s="31"/>
      <c r="AF60" s="31"/>
      <c r="AG60" s="31"/>
      <c r="AH60" s="31"/>
      <c r="AI60" s="32"/>
      <c r="AJ60" s="33"/>
      <c r="AK60" s="32"/>
      <c r="AL60" s="35"/>
      <c r="AM60" s="32"/>
      <c r="AN60" s="28"/>
      <c r="AO60" s="32"/>
      <c r="AP60" s="28"/>
      <c r="AQ60" s="32"/>
    </row>
    <row r="61" spans="1:43" ht="15" x14ac:dyDescent="0.3">
      <c r="F61" s="414" t="s">
        <v>561</v>
      </c>
      <c r="G61" s="415" t="e">
        <f>AI13</f>
        <v>#DIV/0!</v>
      </c>
      <c r="L61" s="38"/>
    </row>
    <row r="62" spans="1:43" ht="15" x14ac:dyDescent="0.3">
      <c r="F62" s="414" t="s">
        <v>30</v>
      </c>
      <c r="G62" s="415" t="e">
        <f>AK13</f>
        <v>#DIV/0!</v>
      </c>
      <c r="L62" s="38"/>
    </row>
    <row r="63" spans="1:43" ht="15" x14ac:dyDescent="0.3">
      <c r="F63" s="414" t="s">
        <v>31</v>
      </c>
      <c r="G63" s="415" t="e">
        <f>AM13</f>
        <v>#DIV/0!</v>
      </c>
      <c r="L63" s="38"/>
    </row>
    <row r="64" spans="1:43" ht="15" x14ac:dyDescent="0.3">
      <c r="F64" s="414" t="s">
        <v>32</v>
      </c>
      <c r="G64" s="415" t="e">
        <f>AO13</f>
        <v>#DIV/0!</v>
      </c>
      <c r="L64" s="39"/>
    </row>
    <row r="65" spans="6:12" ht="15" x14ac:dyDescent="0.3">
      <c r="F65" s="414" t="s">
        <v>33</v>
      </c>
      <c r="G65" s="415" t="e">
        <f>SUM(G61:G64)</f>
        <v>#DIV/0!</v>
      </c>
      <c r="L65" s="38"/>
    </row>
    <row r="66" spans="6:12" x14ac:dyDescent="0.3">
      <c r="L66" s="38"/>
    </row>
    <row r="67" spans="6:12" x14ac:dyDescent="0.3">
      <c r="L67" s="38"/>
    </row>
    <row r="69" spans="6:12" x14ac:dyDescent="0.3">
      <c r="L69" s="405"/>
    </row>
  </sheetData>
  <mergeCells count="209">
    <mergeCell ref="AF54:AF55"/>
    <mergeCell ref="AG54:AG55"/>
    <mergeCell ref="AH54:AH55"/>
    <mergeCell ref="AJ54:AJ55"/>
    <mergeCell ref="AL54:AL55"/>
    <mergeCell ref="AE52:AE53"/>
    <mergeCell ref="AF52:AF53"/>
    <mergeCell ref="AG52:AG53"/>
    <mergeCell ref="AH52:AH53"/>
    <mergeCell ref="AJ50:AJ51"/>
    <mergeCell ref="AL50:AL51"/>
    <mergeCell ref="C52:C53"/>
    <mergeCell ref="D52:D53"/>
    <mergeCell ref="E52:E53"/>
    <mergeCell ref="F52:F53"/>
    <mergeCell ref="G52:G53"/>
    <mergeCell ref="AK46:AK47"/>
    <mergeCell ref="AL46:AL47"/>
    <mergeCell ref="AF46:AF48"/>
    <mergeCell ref="AG46:AG48"/>
    <mergeCell ref="AH46:AH48"/>
    <mergeCell ref="AI46:AI47"/>
    <mergeCell ref="AJ46:AJ47"/>
    <mergeCell ref="AF50:AF51"/>
    <mergeCell ref="AG50:AG51"/>
    <mergeCell ref="AH50:AH51"/>
    <mergeCell ref="A49:A55"/>
    <mergeCell ref="B49:B55"/>
    <mergeCell ref="C49:C51"/>
    <mergeCell ref="D49:D51"/>
    <mergeCell ref="E50:E51"/>
    <mergeCell ref="F50:F51"/>
    <mergeCell ref="G50:G51"/>
    <mergeCell ref="AE50:AE51"/>
    <mergeCell ref="AE46:AE48"/>
    <mergeCell ref="C54:C55"/>
    <mergeCell ref="D54:D55"/>
    <mergeCell ref="E54:E55"/>
    <mergeCell ref="F54:F55"/>
    <mergeCell ref="G54:G55"/>
    <mergeCell ref="AE54:AE55"/>
    <mergeCell ref="AE41:AE43"/>
    <mergeCell ref="AF41:AF43"/>
    <mergeCell ref="AG41:AG43"/>
    <mergeCell ref="AG44:AG45"/>
    <mergeCell ref="AH44:AH45"/>
    <mergeCell ref="E46:E48"/>
    <mergeCell ref="F46:F48"/>
    <mergeCell ref="G46:G48"/>
    <mergeCell ref="H46:H47"/>
    <mergeCell ref="I46:I47"/>
    <mergeCell ref="J46:J47"/>
    <mergeCell ref="K46:K47"/>
    <mergeCell ref="L46:L47"/>
    <mergeCell ref="AG39:AG40"/>
    <mergeCell ref="AH39:AH40"/>
    <mergeCell ref="AJ39:AJ40"/>
    <mergeCell ref="AL39:AL40"/>
    <mergeCell ref="A41:A48"/>
    <mergeCell ref="B41:B48"/>
    <mergeCell ref="C41:C48"/>
    <mergeCell ref="D41:D48"/>
    <mergeCell ref="E41:E43"/>
    <mergeCell ref="F41:F43"/>
    <mergeCell ref="G41:G43"/>
    <mergeCell ref="AH41:AH43"/>
    <mergeCell ref="AI41:AI42"/>
    <mergeCell ref="AJ41:AJ43"/>
    <mergeCell ref="AK41:AK42"/>
    <mergeCell ref="AL41:AL43"/>
    <mergeCell ref="E44:E45"/>
    <mergeCell ref="F44:F45"/>
    <mergeCell ref="G44:G45"/>
    <mergeCell ref="AE44:AE45"/>
    <mergeCell ref="AF44:AF45"/>
    <mergeCell ref="K41:K42"/>
    <mergeCell ref="L41:L42"/>
    <mergeCell ref="M41:M42"/>
    <mergeCell ref="AG31:AG32"/>
    <mergeCell ref="AH31:AH32"/>
    <mergeCell ref="AJ31:AJ32"/>
    <mergeCell ref="AL31:AL32"/>
    <mergeCell ref="E33:E38"/>
    <mergeCell ref="F33:F38"/>
    <mergeCell ref="G33:G38"/>
    <mergeCell ref="AE33:AE38"/>
    <mergeCell ref="AF33:AF38"/>
    <mergeCell ref="AG33:AG38"/>
    <mergeCell ref="AH33:AH38"/>
    <mergeCell ref="AJ33:AJ37"/>
    <mergeCell ref="AL33:AL37"/>
    <mergeCell ref="A31:A40"/>
    <mergeCell ref="B31:B40"/>
    <mergeCell ref="C31:C40"/>
    <mergeCell ref="D31:D40"/>
    <mergeCell ref="E31:E32"/>
    <mergeCell ref="F31:F32"/>
    <mergeCell ref="G31:G32"/>
    <mergeCell ref="AE31:AE32"/>
    <mergeCell ref="AF31:AF32"/>
    <mergeCell ref="E39:E40"/>
    <mergeCell ref="F39:F40"/>
    <mergeCell ref="G39:G40"/>
    <mergeCell ref="AE39:AE40"/>
    <mergeCell ref="AF39:AF40"/>
    <mergeCell ref="AH25:AH28"/>
    <mergeCell ref="A29:A30"/>
    <mergeCell ref="B29:B30"/>
    <mergeCell ref="C29:C30"/>
    <mergeCell ref="D29:D30"/>
    <mergeCell ref="E29:E30"/>
    <mergeCell ref="F29:F30"/>
    <mergeCell ref="G29:G30"/>
    <mergeCell ref="AE29:AE30"/>
    <mergeCell ref="AF29:AF30"/>
    <mergeCell ref="F25:F28"/>
    <mergeCell ref="G25:G28"/>
    <mergeCell ref="M25:M27"/>
    <mergeCell ref="AE25:AE28"/>
    <mergeCell ref="AF25:AF28"/>
    <mergeCell ref="AG25:AG28"/>
    <mergeCell ref="AG29:AG30"/>
    <mergeCell ref="AH29:AH30"/>
    <mergeCell ref="O19:O24"/>
    <mergeCell ref="P19:P24"/>
    <mergeCell ref="Q19:Q24"/>
    <mergeCell ref="R19:R24"/>
    <mergeCell ref="S24:AD24"/>
    <mergeCell ref="A25:A28"/>
    <mergeCell ref="B25:B28"/>
    <mergeCell ref="C25:C28"/>
    <mergeCell ref="D25:D28"/>
    <mergeCell ref="E25:E28"/>
    <mergeCell ref="G19:G24"/>
    <mergeCell ref="J19:J24"/>
    <mergeCell ref="K19:K24"/>
    <mergeCell ref="L19:L24"/>
    <mergeCell ref="M19:M24"/>
    <mergeCell ref="N19:N24"/>
    <mergeCell ref="A19:A24"/>
    <mergeCell ref="B19:B24"/>
    <mergeCell ref="C19:C24"/>
    <mergeCell ref="D19:D24"/>
    <mergeCell ref="E19:E24"/>
    <mergeCell ref="F19:F24"/>
    <mergeCell ref="AO10:AO11"/>
    <mergeCell ref="AP10:AP11"/>
    <mergeCell ref="AE10:AE12"/>
    <mergeCell ref="AF10:AF12"/>
    <mergeCell ref="AG10:AG12"/>
    <mergeCell ref="AH10:AH12"/>
    <mergeCell ref="AI10:AI11"/>
    <mergeCell ref="AJ10:AJ11"/>
    <mergeCell ref="M10:M11"/>
    <mergeCell ref="N10:N11"/>
    <mergeCell ref="E13:R13"/>
    <mergeCell ref="S13:AH13"/>
    <mergeCell ref="A14:A18"/>
    <mergeCell ref="B14:B18"/>
    <mergeCell ref="C14:C18"/>
    <mergeCell ref="D14:D18"/>
    <mergeCell ref="E14:E18"/>
    <mergeCell ref="AK10:AK11"/>
    <mergeCell ref="AL10:AL11"/>
    <mergeCell ref="N14:N18"/>
    <mergeCell ref="O14:O18"/>
    <mergeCell ref="P14:P18"/>
    <mergeCell ref="Q14:Q18"/>
    <mergeCell ref="R14:R18"/>
    <mergeCell ref="S18:AD18"/>
    <mergeCell ref="F14:F18"/>
    <mergeCell ref="G14:G18"/>
    <mergeCell ref="J14:J18"/>
    <mergeCell ref="K14:K18"/>
    <mergeCell ref="L14:L18"/>
    <mergeCell ref="M14:M18"/>
    <mergeCell ref="A9:D9"/>
    <mergeCell ref="E9:R9"/>
    <mergeCell ref="S9:AD9"/>
    <mergeCell ref="AI9:AQ9"/>
    <mergeCell ref="A10:A12"/>
    <mergeCell ref="B10:B12"/>
    <mergeCell ref="C10:C12"/>
    <mergeCell ref="D10:D12"/>
    <mergeCell ref="F10:F11"/>
    <mergeCell ref="O10:O11"/>
    <mergeCell ref="P10:P11"/>
    <mergeCell ref="Q10:R10"/>
    <mergeCell ref="S10:AD10"/>
    <mergeCell ref="G10:G11"/>
    <mergeCell ref="H10:H11"/>
    <mergeCell ref="I10:I11"/>
    <mergeCell ref="J10:J11"/>
    <mergeCell ref="K10:K11"/>
    <mergeCell ref="L10:L11"/>
    <mergeCell ref="AQ10:AQ11"/>
    <mergeCell ref="E12:F12"/>
    <mergeCell ref="G12:R12"/>
    <mergeCell ref="AM10:AM11"/>
    <mergeCell ref="AN10:AN11"/>
    <mergeCell ref="A1:D5"/>
    <mergeCell ref="E1:J5"/>
    <mergeCell ref="AP1:AQ1"/>
    <mergeCell ref="AP2:AQ2"/>
    <mergeCell ref="AP3:AQ3"/>
    <mergeCell ref="A6:D7"/>
    <mergeCell ref="E6:J7"/>
    <mergeCell ref="K6:AK7"/>
    <mergeCell ref="E8:AJ8"/>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CB91"/>
  <sheetViews>
    <sheetView topLeftCell="G1" zoomScale="67" zoomScaleNormal="62" workbookViewId="0">
      <selection activeCell="AJ41" sqref="AJ41"/>
    </sheetView>
  </sheetViews>
  <sheetFormatPr baseColWidth="10" defaultRowHeight="14.4" x14ac:dyDescent="0.3"/>
  <cols>
    <col min="1" max="1" width="22.21875" customWidth="1"/>
    <col min="2" max="2" width="21.44140625" customWidth="1"/>
    <col min="3" max="3" width="42" customWidth="1"/>
    <col min="4" max="4" width="17.21875" customWidth="1"/>
    <col min="5" max="5" width="16.21875" customWidth="1"/>
    <col min="6" max="6" width="39.77734375" customWidth="1"/>
    <col min="7" max="7" width="27" customWidth="1"/>
    <col min="8" max="8" width="39.5546875" style="347" customWidth="1"/>
    <col min="9" max="9" width="10.44140625" customWidth="1"/>
    <col min="10" max="10" width="34.44140625" customWidth="1"/>
    <col min="11" max="11" width="17.21875" customWidth="1"/>
    <col min="12" max="12" width="21.21875" customWidth="1"/>
    <col min="13" max="13" width="18.44140625" customWidth="1"/>
    <col min="14" max="14" width="17.5546875" customWidth="1"/>
    <col min="15" max="16" width="18.77734375" customWidth="1"/>
    <col min="17" max="18" width="15.77734375" customWidth="1"/>
    <col min="19" max="19" width="9.5546875" style="89" customWidth="1"/>
    <col min="20" max="20" width="9.77734375" style="89" customWidth="1"/>
    <col min="21" max="21" width="9.21875" style="89" customWidth="1"/>
    <col min="22" max="22" width="9.77734375" style="89" customWidth="1"/>
    <col min="23" max="23" width="10" style="89" customWidth="1"/>
    <col min="24" max="26" width="9.21875" style="89" customWidth="1"/>
    <col min="27" max="27" width="9" style="89" customWidth="1"/>
    <col min="28" max="28" width="8.5546875" style="89" customWidth="1"/>
    <col min="29" max="29" width="9.21875" style="89" customWidth="1"/>
    <col min="30" max="30" width="8.21875" style="89" customWidth="1"/>
    <col min="31" max="34" width="15.77734375" style="89" customWidth="1"/>
    <col min="35" max="35" width="12.77734375" style="586" customWidth="1"/>
    <col min="36" max="36" width="53.21875" style="71" customWidth="1"/>
    <col min="37" max="37" width="13" customWidth="1"/>
    <col min="38" max="38" width="58" style="617" customWidth="1"/>
    <col min="39" max="39" width="12.77734375" customWidth="1"/>
    <col min="40" max="40" width="54.5546875" style="71" customWidth="1"/>
    <col min="41" max="41" width="12.77734375" customWidth="1"/>
    <col min="42" max="42" width="29.21875" style="71" customWidth="1"/>
    <col min="43" max="43" width="12.21875" bestFit="1" customWidth="1"/>
  </cols>
  <sheetData>
    <row r="1" spans="1:80" s="89" customFormat="1" ht="22.5" customHeight="1" thickBot="1" x14ac:dyDescent="0.3">
      <c r="A1" s="938" t="s">
        <v>637</v>
      </c>
      <c r="B1" s="939"/>
      <c r="C1" s="939"/>
      <c r="D1" s="939"/>
      <c r="E1" s="939"/>
      <c r="F1" s="940"/>
      <c r="G1" s="1457"/>
      <c r="H1" s="1458"/>
      <c r="I1" s="1458"/>
      <c r="J1" s="1458"/>
      <c r="K1" s="1458"/>
      <c r="L1" s="1458"/>
      <c r="M1" s="1458"/>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c r="AL1" s="1458"/>
      <c r="AM1" s="1458"/>
      <c r="AN1" s="1458"/>
      <c r="AO1" s="1459"/>
      <c r="AP1" s="1001" t="s">
        <v>34</v>
      </c>
      <c r="AQ1" s="1002"/>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row>
    <row r="2" spans="1:80" s="89" customFormat="1" ht="22.5" customHeight="1" thickBot="1" x14ac:dyDescent="0.3">
      <c r="A2" s="941"/>
      <c r="B2" s="942"/>
      <c r="C2" s="942"/>
      <c r="D2" s="942"/>
      <c r="E2" s="942"/>
      <c r="F2" s="943"/>
      <c r="G2" s="1460"/>
      <c r="H2" s="1461"/>
      <c r="I2" s="1461"/>
      <c r="J2" s="1461"/>
      <c r="K2" s="1461"/>
      <c r="L2" s="1461"/>
      <c r="M2" s="1461"/>
      <c r="N2" s="1461"/>
      <c r="O2" s="1461"/>
      <c r="P2" s="1461"/>
      <c r="Q2" s="1461"/>
      <c r="R2" s="1461"/>
      <c r="S2" s="1461"/>
      <c r="T2" s="1461"/>
      <c r="U2" s="1461"/>
      <c r="V2" s="1461"/>
      <c r="W2" s="1461"/>
      <c r="X2" s="1461"/>
      <c r="Y2" s="1461"/>
      <c r="Z2" s="1461"/>
      <c r="AA2" s="1461"/>
      <c r="AB2" s="1461"/>
      <c r="AC2" s="1461"/>
      <c r="AD2" s="1461"/>
      <c r="AE2" s="1461"/>
      <c r="AF2" s="1461"/>
      <c r="AG2" s="1461"/>
      <c r="AH2" s="1461"/>
      <c r="AI2" s="1461"/>
      <c r="AJ2" s="1461"/>
      <c r="AK2" s="1461"/>
      <c r="AL2" s="1461"/>
      <c r="AM2" s="1461"/>
      <c r="AN2" s="1461"/>
      <c r="AO2" s="1462"/>
      <c r="AP2" s="1003" t="s">
        <v>35</v>
      </c>
      <c r="AQ2" s="1004"/>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row>
    <row r="3" spans="1:80" s="89" customFormat="1" ht="22.5" customHeight="1" x14ac:dyDescent="0.25">
      <c r="A3" s="941"/>
      <c r="B3" s="942"/>
      <c r="C3" s="942"/>
      <c r="D3" s="942"/>
      <c r="E3" s="942"/>
      <c r="F3" s="943"/>
      <c r="G3" s="1460"/>
      <c r="H3" s="1461"/>
      <c r="I3" s="1461"/>
      <c r="J3" s="1461"/>
      <c r="K3" s="1461"/>
      <c r="L3" s="1461"/>
      <c r="M3" s="1461"/>
      <c r="N3" s="1461"/>
      <c r="O3" s="1461"/>
      <c r="P3" s="1461"/>
      <c r="Q3" s="1461"/>
      <c r="R3" s="1461"/>
      <c r="S3" s="1461"/>
      <c r="T3" s="1461"/>
      <c r="U3" s="1461"/>
      <c r="V3" s="1461"/>
      <c r="W3" s="1461"/>
      <c r="X3" s="1461"/>
      <c r="Y3" s="1461"/>
      <c r="Z3" s="1461"/>
      <c r="AA3" s="1461"/>
      <c r="AB3" s="1461"/>
      <c r="AC3" s="1461"/>
      <c r="AD3" s="1461"/>
      <c r="AE3" s="1461"/>
      <c r="AF3" s="1461"/>
      <c r="AG3" s="1461"/>
      <c r="AH3" s="1461"/>
      <c r="AI3" s="1461"/>
      <c r="AJ3" s="1461"/>
      <c r="AK3" s="1461"/>
      <c r="AL3" s="1461"/>
      <c r="AM3" s="1461"/>
      <c r="AN3" s="1461"/>
      <c r="AO3" s="1462"/>
      <c r="AP3" s="1005">
        <v>43739</v>
      </c>
      <c r="AQ3" s="1006"/>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row>
    <row r="4" spans="1:80" s="89" customFormat="1" ht="22.5" customHeight="1" x14ac:dyDescent="0.25">
      <c r="A4" s="941"/>
      <c r="B4" s="942"/>
      <c r="C4" s="942"/>
      <c r="D4" s="942"/>
      <c r="E4" s="942"/>
      <c r="F4" s="943"/>
      <c r="G4" s="1460"/>
      <c r="H4" s="1461"/>
      <c r="I4" s="1461"/>
      <c r="J4" s="1461"/>
      <c r="K4" s="1461"/>
      <c r="L4" s="1461"/>
      <c r="M4" s="1461"/>
      <c r="N4" s="1461"/>
      <c r="O4" s="1461"/>
      <c r="P4" s="1461"/>
      <c r="Q4" s="1461"/>
      <c r="R4" s="1461"/>
      <c r="S4" s="1461"/>
      <c r="T4" s="1461"/>
      <c r="U4" s="1461"/>
      <c r="V4" s="1461"/>
      <c r="W4" s="1461"/>
      <c r="X4" s="1461"/>
      <c r="Y4" s="1461"/>
      <c r="Z4" s="1461"/>
      <c r="AA4" s="1461"/>
      <c r="AB4" s="1461"/>
      <c r="AC4" s="1461"/>
      <c r="AD4" s="1461"/>
      <c r="AE4" s="1461"/>
      <c r="AF4" s="1461"/>
      <c r="AG4" s="1461"/>
      <c r="AH4" s="1461"/>
      <c r="AI4" s="1461"/>
      <c r="AJ4" s="1461"/>
      <c r="AK4" s="1461"/>
      <c r="AL4" s="1461"/>
      <c r="AM4" s="1461"/>
      <c r="AN4" s="1461"/>
      <c r="AO4" s="1462"/>
      <c r="AP4" s="333"/>
      <c r="AQ4" s="189"/>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row>
    <row r="5" spans="1:80" s="89" customFormat="1" ht="22.5" customHeight="1" thickBot="1" x14ac:dyDescent="0.3">
      <c r="A5" s="944"/>
      <c r="B5" s="945"/>
      <c r="C5" s="945"/>
      <c r="D5" s="945"/>
      <c r="E5" s="945"/>
      <c r="F5" s="946"/>
      <c r="G5" s="1463"/>
      <c r="H5" s="1464"/>
      <c r="I5" s="1464"/>
      <c r="J5" s="1464"/>
      <c r="K5" s="1464"/>
      <c r="L5" s="1464"/>
      <c r="M5" s="1464"/>
      <c r="N5" s="1464"/>
      <c r="O5" s="1464"/>
      <c r="P5" s="1464"/>
      <c r="Q5" s="1464"/>
      <c r="R5" s="1464"/>
      <c r="S5" s="1464"/>
      <c r="T5" s="1464"/>
      <c r="U5" s="1464"/>
      <c r="V5" s="1464"/>
      <c r="W5" s="1464"/>
      <c r="X5" s="1464"/>
      <c r="Y5" s="1464"/>
      <c r="Z5" s="1464"/>
      <c r="AA5" s="1464"/>
      <c r="AB5" s="1464"/>
      <c r="AC5" s="1464"/>
      <c r="AD5" s="1464"/>
      <c r="AE5" s="1464"/>
      <c r="AF5" s="1464"/>
      <c r="AG5" s="1464"/>
      <c r="AH5" s="1464"/>
      <c r="AI5" s="1464"/>
      <c r="AJ5" s="1464"/>
      <c r="AK5" s="1464"/>
      <c r="AL5" s="1464"/>
      <c r="AM5" s="1464"/>
      <c r="AN5" s="1464"/>
      <c r="AO5" s="1465"/>
      <c r="AP5" s="334"/>
      <c r="AQ5" s="1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row>
    <row r="6" spans="1:80" x14ac:dyDescent="0.3">
      <c r="A6" s="1391" t="s">
        <v>432</v>
      </c>
      <c r="B6" s="1392"/>
      <c r="C6" s="1392"/>
      <c r="D6" s="1392"/>
      <c r="E6" s="1392"/>
      <c r="F6" s="1393"/>
      <c r="G6" s="1397" t="s">
        <v>219</v>
      </c>
      <c r="H6" s="1398"/>
      <c r="I6" s="1398"/>
      <c r="J6" s="1398"/>
      <c r="K6" s="1466"/>
      <c r="L6" s="1466"/>
      <c r="M6" s="1466"/>
      <c r="N6" s="1466"/>
      <c r="O6" s="1466"/>
      <c r="P6" s="1466"/>
      <c r="Q6" s="1466"/>
      <c r="R6" s="1466"/>
      <c r="S6" s="1466"/>
      <c r="T6" s="1466"/>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row>
    <row r="7" spans="1:80" ht="15" thickBot="1" x14ac:dyDescent="0.35">
      <c r="A7" s="1394"/>
      <c r="B7" s="1395"/>
      <c r="C7" s="1395"/>
      <c r="D7" s="1395"/>
      <c r="E7" s="1395"/>
      <c r="F7" s="1396"/>
      <c r="G7" s="1399"/>
      <c r="H7" s="1400"/>
      <c r="I7" s="1400"/>
      <c r="J7" s="1400"/>
      <c r="K7" s="1467"/>
      <c r="L7" s="1467"/>
      <c r="M7" s="1467"/>
      <c r="N7" s="1467"/>
      <c r="O7" s="1467"/>
      <c r="P7" s="1467"/>
      <c r="Q7" s="1467"/>
      <c r="R7" s="1467"/>
      <c r="S7" s="1467"/>
      <c r="T7" s="1467"/>
      <c r="U7" s="1467"/>
      <c r="V7" s="1467"/>
      <c r="W7" s="1467"/>
      <c r="X7" s="1467"/>
      <c r="Y7" s="1467"/>
      <c r="Z7" s="1467"/>
      <c r="AA7" s="1467"/>
      <c r="AB7" s="1467"/>
      <c r="AC7" s="1467"/>
      <c r="AD7" s="1467"/>
      <c r="AE7" s="1467"/>
      <c r="AF7" s="1467"/>
      <c r="AG7" s="1467"/>
      <c r="AH7" s="1467"/>
      <c r="AI7" s="1467"/>
      <c r="AJ7" s="1467"/>
      <c r="AK7" s="1467"/>
      <c r="AL7" s="1467"/>
      <c r="AM7" s="1467"/>
      <c r="AN7" s="1467"/>
      <c r="AO7" s="1467"/>
      <c r="AP7" s="1467"/>
      <c r="AQ7" s="1467"/>
    </row>
    <row r="8" spans="1:80" ht="30.75" customHeight="1" thickBot="1" x14ac:dyDescent="0.45">
      <c r="A8" s="961" t="s">
        <v>39</v>
      </c>
      <c r="B8" s="962"/>
      <c r="C8" s="962"/>
      <c r="D8" s="963"/>
      <c r="E8" s="1401" t="s">
        <v>639</v>
      </c>
      <c r="F8" s="1402"/>
      <c r="G8" s="1402"/>
      <c r="H8" s="1402"/>
      <c r="I8" s="1402"/>
      <c r="J8" s="1402"/>
      <c r="K8" s="1402"/>
      <c r="L8" s="1402"/>
      <c r="M8" s="1402"/>
      <c r="N8" s="1402"/>
      <c r="O8" s="1402"/>
      <c r="P8" s="1402"/>
      <c r="Q8" s="1402"/>
      <c r="R8" s="1403"/>
      <c r="S8" s="1070" t="s">
        <v>1</v>
      </c>
      <c r="T8" s="1071"/>
      <c r="U8" s="1071"/>
      <c r="V8" s="1071"/>
      <c r="W8" s="1071"/>
      <c r="X8" s="1071"/>
      <c r="Y8" s="1071"/>
      <c r="Z8" s="1071"/>
      <c r="AA8" s="1071"/>
      <c r="AB8" s="1071"/>
      <c r="AC8" s="1071"/>
      <c r="AD8" s="1071"/>
      <c r="AE8" s="1071"/>
      <c r="AF8" s="1071"/>
      <c r="AG8" s="1071"/>
      <c r="AH8" s="1072"/>
      <c r="AI8" s="1478" t="s">
        <v>415</v>
      </c>
      <c r="AJ8" s="1479"/>
      <c r="AK8" s="1479"/>
      <c r="AL8" s="1479"/>
      <c r="AM8" s="1479"/>
      <c r="AN8" s="1479"/>
      <c r="AO8" s="1479"/>
      <c r="AP8" s="1479"/>
      <c r="AQ8" s="1479"/>
    </row>
    <row r="9" spans="1:80" ht="38.25" customHeight="1" x14ac:dyDescent="0.3">
      <c r="A9" s="948" t="s">
        <v>0</v>
      </c>
      <c r="B9" s="948" t="s">
        <v>36</v>
      </c>
      <c r="C9" s="948" t="s">
        <v>37</v>
      </c>
      <c r="D9" s="948" t="s">
        <v>38</v>
      </c>
      <c r="E9" s="119" t="s">
        <v>3</v>
      </c>
      <c r="F9" s="973" t="s">
        <v>4</v>
      </c>
      <c r="G9" s="973" t="s">
        <v>5</v>
      </c>
      <c r="H9" s="1407" t="s">
        <v>6</v>
      </c>
      <c r="I9" s="1409" t="s">
        <v>7</v>
      </c>
      <c r="J9" s="973" t="s">
        <v>8</v>
      </c>
      <c r="K9" s="973" t="s">
        <v>9</v>
      </c>
      <c r="L9" s="973" t="s">
        <v>10</v>
      </c>
      <c r="M9" s="973" t="s">
        <v>11</v>
      </c>
      <c r="N9" s="973" t="s">
        <v>12</v>
      </c>
      <c r="O9" s="973" t="s">
        <v>13</v>
      </c>
      <c r="P9" s="973" t="s">
        <v>14</v>
      </c>
      <c r="Q9" s="975" t="s">
        <v>15</v>
      </c>
      <c r="R9" s="1405"/>
      <c r="S9" s="1454" t="s">
        <v>71</v>
      </c>
      <c r="T9" s="1455"/>
      <c r="U9" s="1455"/>
      <c r="V9" s="1455"/>
      <c r="W9" s="1455"/>
      <c r="X9" s="1455"/>
      <c r="Y9" s="1455"/>
      <c r="Z9" s="1455"/>
      <c r="AA9" s="1455"/>
      <c r="AB9" s="1455"/>
      <c r="AC9" s="1455"/>
      <c r="AD9" s="1456"/>
      <c r="AE9" s="481" t="s">
        <v>26</v>
      </c>
      <c r="AF9" s="481" t="s">
        <v>27</v>
      </c>
      <c r="AG9" s="481" t="s">
        <v>28</v>
      </c>
      <c r="AH9" s="481" t="s">
        <v>29</v>
      </c>
      <c r="AI9" s="1480" t="s">
        <v>416</v>
      </c>
      <c r="AJ9" s="1442" t="s">
        <v>17</v>
      </c>
      <c r="AK9" s="1482" t="s">
        <v>416</v>
      </c>
      <c r="AL9" s="1011" t="s">
        <v>18</v>
      </c>
      <c r="AM9" s="1480" t="s">
        <v>416</v>
      </c>
      <c r="AN9" s="1442" t="s">
        <v>19</v>
      </c>
      <c r="AO9" s="1012" t="s">
        <v>416</v>
      </c>
      <c r="AP9" s="1442" t="s">
        <v>20</v>
      </c>
      <c r="AQ9" s="1012" t="s">
        <v>21</v>
      </c>
    </row>
    <row r="10" spans="1:80" ht="15" customHeight="1" x14ac:dyDescent="0.3">
      <c r="A10" s="949"/>
      <c r="B10" s="949"/>
      <c r="C10" s="949"/>
      <c r="D10" s="949"/>
      <c r="E10" s="119" t="s">
        <v>22</v>
      </c>
      <c r="F10" s="974"/>
      <c r="G10" s="974"/>
      <c r="H10" s="1408"/>
      <c r="I10" s="1410"/>
      <c r="J10" s="974"/>
      <c r="K10" s="974"/>
      <c r="L10" s="974"/>
      <c r="M10" s="974"/>
      <c r="N10" s="974"/>
      <c r="O10" s="974"/>
      <c r="P10" s="974"/>
      <c r="Q10" s="119" t="s">
        <v>23</v>
      </c>
      <c r="R10" s="480" t="s">
        <v>24</v>
      </c>
      <c r="S10" s="4" t="s">
        <v>223</v>
      </c>
      <c r="T10" s="4" t="s">
        <v>228</v>
      </c>
      <c r="U10" s="4" t="s">
        <v>224</v>
      </c>
      <c r="V10" s="4" t="s">
        <v>229</v>
      </c>
      <c r="W10" s="4" t="s">
        <v>604</v>
      </c>
      <c r="X10" s="4" t="s">
        <v>605</v>
      </c>
      <c r="Y10" s="4" t="s">
        <v>606</v>
      </c>
      <c r="Z10" s="4" t="s">
        <v>607</v>
      </c>
      <c r="AA10" s="4" t="s">
        <v>240</v>
      </c>
      <c r="AB10" s="4" t="s">
        <v>233</v>
      </c>
      <c r="AC10" s="4" t="s">
        <v>243</v>
      </c>
      <c r="AD10" s="4" t="s">
        <v>305</v>
      </c>
      <c r="AE10" s="481"/>
      <c r="AF10" s="481"/>
      <c r="AG10" s="481"/>
      <c r="AH10" s="481"/>
      <c r="AI10" s="1481"/>
      <c r="AJ10" s="1443"/>
      <c r="AK10" s="1483"/>
      <c r="AL10" s="1011"/>
      <c r="AM10" s="1481"/>
      <c r="AN10" s="1443"/>
      <c r="AO10" s="1013"/>
      <c r="AP10" s="1443"/>
      <c r="AQ10" s="1013"/>
    </row>
    <row r="11" spans="1:80" ht="15.75" customHeight="1" thickBot="1" x14ac:dyDescent="0.35">
      <c r="A11" s="1404"/>
      <c r="B11" s="1404"/>
      <c r="C11" s="1404"/>
      <c r="D11" s="1404"/>
      <c r="E11" s="1406" t="s">
        <v>25</v>
      </c>
      <c r="F11" s="1080"/>
      <c r="G11" s="1094"/>
      <c r="H11" s="1184"/>
      <c r="I11" s="1184"/>
      <c r="J11" s="1184"/>
      <c r="K11" s="1184"/>
      <c r="L11" s="1184"/>
      <c r="M11" s="1184"/>
      <c r="N11" s="1184"/>
      <c r="O11" s="1184"/>
      <c r="P11" s="1184"/>
      <c r="Q11" s="1184"/>
      <c r="R11" s="1184"/>
      <c r="S11" s="4"/>
      <c r="T11" s="4"/>
      <c r="U11" s="4"/>
      <c r="V11" s="4"/>
      <c r="W11" s="4"/>
      <c r="X11" s="4"/>
      <c r="Y11" s="4"/>
      <c r="Z11" s="4"/>
      <c r="AA11" s="4"/>
      <c r="AB11" s="4"/>
      <c r="AC11" s="4"/>
      <c r="AD11" s="4"/>
      <c r="AE11" s="481"/>
      <c r="AF11" s="481"/>
      <c r="AG11" s="481"/>
      <c r="AH11" s="481"/>
      <c r="AI11" s="196"/>
      <c r="AJ11" s="192"/>
      <c r="AK11" s="89"/>
      <c r="AL11" s="723"/>
      <c r="AM11" s="89"/>
      <c r="AN11" s="192"/>
      <c r="AO11" s="89"/>
      <c r="AP11" s="192"/>
      <c r="AQ11" s="193"/>
    </row>
    <row r="12" spans="1:80" ht="20.25" customHeight="1" thickBot="1" x14ac:dyDescent="0.35">
      <c r="A12" s="1390"/>
      <c r="B12" s="1390"/>
      <c r="C12" s="1390"/>
      <c r="D12" s="1390"/>
      <c r="E12" s="1390"/>
      <c r="F12" s="1390"/>
      <c r="G12" s="1390"/>
      <c r="H12" s="1390"/>
      <c r="I12" s="1390"/>
      <c r="J12" s="1390"/>
      <c r="K12" s="1390"/>
      <c r="L12" s="1390"/>
      <c r="M12" s="1390"/>
      <c r="N12" s="1390"/>
      <c r="O12" s="1390"/>
      <c r="P12" s="1390"/>
      <c r="Q12" s="1390"/>
      <c r="R12" s="1390"/>
      <c r="S12" s="1390"/>
      <c r="T12" s="1390"/>
      <c r="U12" s="1390"/>
      <c r="V12" s="1390"/>
      <c r="W12" s="1390"/>
      <c r="X12" s="1390"/>
      <c r="Y12" s="1390"/>
      <c r="Z12" s="1390"/>
      <c r="AA12" s="1390"/>
      <c r="AB12" s="1390"/>
      <c r="AC12" s="1390"/>
      <c r="AD12" s="1390"/>
      <c r="AE12" s="1390"/>
      <c r="AF12" s="1390"/>
      <c r="AG12" s="1390"/>
      <c r="AH12" s="1390"/>
      <c r="AI12" s="482" t="e">
        <f>AVERAGE(AI17,AI23,AI31,AI35,AI42,AI55,AI61)</f>
        <v>#DIV/0!</v>
      </c>
      <c r="AJ12" s="230"/>
      <c r="AK12" s="721" t="e">
        <f>AVERAGE(AK17,AK23,AK31,AK35,AK42,AK55,AK61)</f>
        <v>#DIV/0!</v>
      </c>
      <c r="AL12" s="724"/>
      <c r="AM12" s="482" t="e">
        <f>AVERAGE(AM17,AM23,AM31,AM35,AM42,AM55,AM61)</f>
        <v>#DIV/0!</v>
      </c>
      <c r="AN12" s="230"/>
      <c r="AO12" s="227" t="e">
        <f>AVERAGE(AO17,AO23,AO31,AO35,AO42,AO55,AO61)</f>
        <v>#DIV/0!</v>
      </c>
      <c r="AP12" s="350"/>
      <c r="AQ12" s="324" t="e">
        <f>SUM(AI12,AK12,AM12,AO12)</f>
        <v>#DIV/0!</v>
      </c>
    </row>
    <row r="13" spans="1:80" s="89" customFormat="1" ht="30" x14ac:dyDescent="0.25">
      <c r="A13" s="867" t="s">
        <v>97</v>
      </c>
      <c r="B13" s="870" t="s">
        <v>98</v>
      </c>
      <c r="C13" s="1102" t="s">
        <v>555</v>
      </c>
      <c r="D13" s="878" t="s">
        <v>100</v>
      </c>
      <c r="E13" s="1103">
        <v>0.05</v>
      </c>
      <c r="F13" s="1104" t="s">
        <v>593</v>
      </c>
      <c r="G13" s="876" t="s">
        <v>462</v>
      </c>
      <c r="H13" s="116" t="s">
        <v>40</v>
      </c>
      <c r="I13" s="117">
        <v>0.4</v>
      </c>
      <c r="J13" s="876" t="s">
        <v>417</v>
      </c>
      <c r="K13" s="1101" t="s">
        <v>418</v>
      </c>
      <c r="L13" s="876" t="s">
        <v>278</v>
      </c>
      <c r="M13" s="933" t="s">
        <v>219</v>
      </c>
      <c r="N13" s="876" t="s">
        <v>114</v>
      </c>
      <c r="O13" s="1113">
        <v>0</v>
      </c>
      <c r="P13" s="889">
        <v>0</v>
      </c>
      <c r="Q13" s="919" t="s">
        <v>44</v>
      </c>
      <c r="R13" s="1040" t="s">
        <v>45</v>
      </c>
      <c r="S13" s="488">
        <v>0.5</v>
      </c>
      <c r="T13" s="559"/>
      <c r="U13" s="488"/>
      <c r="V13" s="564"/>
      <c r="W13" s="488"/>
      <c r="X13" s="574"/>
      <c r="Y13" s="488"/>
      <c r="Z13" s="565">
        <v>0.5</v>
      </c>
      <c r="AA13" s="488"/>
      <c r="AB13" s="498"/>
      <c r="AC13" s="566"/>
      <c r="AD13" s="567"/>
      <c r="AE13" s="528"/>
      <c r="AF13" s="528"/>
      <c r="AG13" s="528"/>
      <c r="AH13" s="528"/>
      <c r="AI13" s="551"/>
      <c r="AJ13" s="179"/>
      <c r="AK13" s="747"/>
      <c r="AL13" s="179"/>
      <c r="AM13" s="551"/>
      <c r="AN13" s="766"/>
      <c r="AO13" s="267"/>
      <c r="AP13" s="225"/>
      <c r="AQ13" s="226"/>
      <c r="AR13" s="90"/>
      <c r="AS13" s="194"/>
      <c r="AT13" s="90"/>
      <c r="AU13" s="90"/>
      <c r="AV13" s="90"/>
      <c r="AW13" s="90"/>
      <c r="AX13" s="90"/>
      <c r="AY13" s="289"/>
      <c r="AZ13" s="130"/>
      <c r="BA13" s="291"/>
      <c r="BB13" s="125"/>
      <c r="BC13" s="291"/>
      <c r="BD13" s="125"/>
      <c r="BE13" s="291"/>
      <c r="BF13" s="295"/>
      <c r="BG13" s="226">
        <f>SUM(BE13,BC13,BA13,AY13)</f>
        <v>0</v>
      </c>
      <c r="BH13" s="90"/>
      <c r="BI13" s="90"/>
      <c r="BJ13" s="90"/>
      <c r="BK13" s="90"/>
      <c r="BL13" s="90"/>
      <c r="BM13" s="90"/>
      <c r="BN13" s="90"/>
      <c r="BO13" s="90"/>
      <c r="BP13" s="90"/>
      <c r="BQ13" s="90"/>
      <c r="BR13" s="90"/>
      <c r="BS13" s="90"/>
      <c r="BT13" s="90"/>
      <c r="BU13" s="90"/>
      <c r="BV13" s="90"/>
      <c r="BW13" s="90"/>
      <c r="BX13" s="90"/>
      <c r="BY13" s="90"/>
      <c r="BZ13" s="90"/>
      <c r="CA13" s="90"/>
      <c r="CB13" s="90"/>
    </row>
    <row r="14" spans="1:80" s="89" customFormat="1" ht="30" x14ac:dyDescent="0.25">
      <c r="A14" s="868"/>
      <c r="B14" s="871"/>
      <c r="C14" s="984"/>
      <c r="D14" s="879"/>
      <c r="E14" s="1049"/>
      <c r="F14" s="990"/>
      <c r="G14" s="877"/>
      <c r="H14" s="118" t="s">
        <v>61</v>
      </c>
      <c r="I14" s="41">
        <v>0.2</v>
      </c>
      <c r="J14" s="877"/>
      <c r="K14" s="968"/>
      <c r="L14" s="877"/>
      <c r="M14" s="908"/>
      <c r="N14" s="877"/>
      <c r="O14" s="1114"/>
      <c r="P14" s="890"/>
      <c r="Q14" s="920"/>
      <c r="R14" s="970"/>
      <c r="S14" s="490">
        <v>0.5</v>
      </c>
      <c r="T14" s="557"/>
      <c r="U14" s="490"/>
      <c r="V14" s="572"/>
      <c r="W14" s="488"/>
      <c r="X14" s="178"/>
      <c r="Y14" s="488"/>
      <c r="Z14" s="565">
        <v>0.5</v>
      </c>
      <c r="AA14" s="490"/>
      <c r="AB14" s="120"/>
      <c r="AC14" s="573"/>
      <c r="AD14" s="544"/>
      <c r="AE14" s="528"/>
      <c r="AF14" s="528"/>
      <c r="AG14" s="528"/>
      <c r="AH14" s="528"/>
      <c r="AI14" s="552"/>
      <c r="AJ14" s="179"/>
      <c r="AK14" s="749"/>
      <c r="AL14" s="179"/>
      <c r="AM14" s="552"/>
      <c r="AN14" s="165"/>
      <c r="AO14" s="268"/>
      <c r="AP14" s="160"/>
      <c r="AQ14" s="224"/>
      <c r="AR14" s="90"/>
      <c r="AS14" s="90"/>
      <c r="AT14" s="90"/>
      <c r="AU14" s="90"/>
      <c r="AV14" s="90"/>
      <c r="AW14" s="90"/>
      <c r="AX14" s="90"/>
      <c r="AY14" s="289"/>
      <c r="AZ14" s="130"/>
      <c r="BA14" s="291"/>
      <c r="BB14" s="125"/>
      <c r="BC14" s="291"/>
      <c r="BD14" s="125"/>
      <c r="BE14" s="291"/>
      <c r="BF14" s="295"/>
      <c r="BG14" s="226">
        <f t="shared" ref="BG14:BG16" si="0">SUM(BE14,BC14,BA14,AY14)</f>
        <v>0</v>
      </c>
      <c r="BH14" s="90"/>
      <c r="BI14" s="90"/>
      <c r="BJ14" s="90"/>
      <c r="BK14" s="90"/>
      <c r="BL14" s="90"/>
      <c r="BM14" s="90"/>
      <c r="BN14" s="90"/>
      <c r="BO14" s="90"/>
      <c r="BP14" s="90"/>
      <c r="BQ14" s="90"/>
      <c r="BR14" s="90"/>
      <c r="BS14" s="90"/>
      <c r="BT14" s="90"/>
      <c r="BU14" s="90"/>
      <c r="BV14" s="90"/>
      <c r="BW14" s="90"/>
      <c r="BX14" s="90"/>
      <c r="BY14" s="90"/>
      <c r="BZ14" s="90"/>
      <c r="CA14" s="90"/>
      <c r="CB14" s="90"/>
    </row>
    <row r="15" spans="1:80" s="89" customFormat="1" ht="60" x14ac:dyDescent="0.25">
      <c r="A15" s="868"/>
      <c r="B15" s="871"/>
      <c r="C15" s="984"/>
      <c r="D15" s="879"/>
      <c r="E15" s="1049"/>
      <c r="F15" s="990"/>
      <c r="G15" s="877"/>
      <c r="H15" s="118" t="s">
        <v>588</v>
      </c>
      <c r="I15" s="41">
        <v>0.2</v>
      </c>
      <c r="J15" s="877"/>
      <c r="K15" s="968"/>
      <c r="L15" s="877"/>
      <c r="M15" s="908"/>
      <c r="N15" s="877"/>
      <c r="O15" s="1114"/>
      <c r="P15" s="890"/>
      <c r="Q15" s="920"/>
      <c r="R15" s="970"/>
      <c r="S15" s="490"/>
      <c r="T15" s="557"/>
      <c r="U15" s="490"/>
      <c r="V15" s="568">
        <v>0.33</v>
      </c>
      <c r="W15" s="561"/>
      <c r="X15" s="569"/>
      <c r="Y15" s="561"/>
      <c r="Z15" s="569">
        <v>0.33</v>
      </c>
      <c r="AA15" s="562"/>
      <c r="AB15" s="563"/>
      <c r="AC15" s="570"/>
      <c r="AD15" s="571">
        <v>0.34</v>
      </c>
      <c r="AE15" s="528"/>
      <c r="AF15" s="528"/>
      <c r="AG15" s="528"/>
      <c r="AH15" s="528"/>
      <c r="AI15" s="552"/>
      <c r="AJ15" s="179"/>
      <c r="AK15" s="749"/>
      <c r="AL15" s="179"/>
      <c r="AM15" s="552"/>
      <c r="AN15" s="165"/>
      <c r="AO15" s="268"/>
      <c r="AP15" s="162"/>
      <c r="AQ15" s="224"/>
      <c r="AR15" s="90"/>
      <c r="AS15" s="90"/>
      <c r="AT15" s="90"/>
      <c r="AU15" s="90"/>
      <c r="AV15" s="90"/>
      <c r="AW15" s="90"/>
      <c r="AX15" s="90"/>
      <c r="AY15" s="289"/>
      <c r="AZ15" s="130"/>
      <c r="BA15" s="291"/>
      <c r="BB15" s="125"/>
      <c r="BC15" s="291"/>
      <c r="BD15" s="125"/>
      <c r="BE15" s="291"/>
      <c r="BF15" s="295"/>
      <c r="BG15" s="226">
        <f t="shared" si="0"/>
        <v>0</v>
      </c>
      <c r="BH15" s="90"/>
      <c r="BI15" s="90"/>
      <c r="BJ15" s="90"/>
      <c r="BK15" s="90"/>
      <c r="BL15" s="90"/>
      <c r="BM15" s="90"/>
      <c r="BN15" s="90"/>
      <c r="BO15" s="90"/>
      <c r="BP15" s="90"/>
      <c r="BQ15" s="90"/>
      <c r="BR15" s="90"/>
      <c r="BS15" s="90"/>
      <c r="BT15" s="90"/>
      <c r="BU15" s="90"/>
      <c r="BV15" s="90"/>
      <c r="BW15" s="90"/>
      <c r="BX15" s="90"/>
      <c r="BY15" s="90"/>
      <c r="BZ15" s="90"/>
      <c r="CA15" s="90"/>
      <c r="CB15" s="90"/>
    </row>
    <row r="16" spans="1:80" s="89" customFormat="1" ht="30.6" thickBot="1" x14ac:dyDescent="0.3">
      <c r="A16" s="868"/>
      <c r="B16" s="871"/>
      <c r="C16" s="984"/>
      <c r="D16" s="879"/>
      <c r="E16" s="1049"/>
      <c r="F16" s="990"/>
      <c r="G16" s="877"/>
      <c r="H16" s="118" t="s">
        <v>428</v>
      </c>
      <c r="I16" s="41">
        <v>0.2</v>
      </c>
      <c r="J16" s="877"/>
      <c r="K16" s="968"/>
      <c r="L16" s="877"/>
      <c r="M16" s="908"/>
      <c r="N16" s="877"/>
      <c r="O16" s="1114"/>
      <c r="P16" s="890"/>
      <c r="Q16" s="920"/>
      <c r="R16" s="970"/>
      <c r="S16" s="536"/>
      <c r="T16" s="558"/>
      <c r="U16" s="536"/>
      <c r="V16" s="568">
        <v>0.33</v>
      </c>
      <c r="W16" s="561"/>
      <c r="X16" s="569"/>
      <c r="Y16" s="561"/>
      <c r="Z16" s="569">
        <v>0.33</v>
      </c>
      <c r="AA16" s="562"/>
      <c r="AB16" s="563"/>
      <c r="AC16" s="570"/>
      <c r="AD16" s="571">
        <v>0.34</v>
      </c>
      <c r="AE16" s="528"/>
      <c r="AF16" s="528"/>
      <c r="AG16" s="528"/>
      <c r="AH16" s="528"/>
      <c r="AI16" s="552"/>
      <c r="AJ16" s="179"/>
      <c r="AK16" s="749"/>
      <c r="AL16" s="179"/>
      <c r="AM16" s="552"/>
      <c r="AN16" s="179"/>
      <c r="AO16" s="268"/>
      <c r="AP16" s="162"/>
      <c r="AQ16" s="224"/>
      <c r="AR16" s="90"/>
      <c r="AS16" s="90"/>
      <c r="AT16" s="90"/>
      <c r="AU16" s="90"/>
      <c r="AV16" s="90"/>
      <c r="AW16" s="90"/>
      <c r="AX16" s="90"/>
      <c r="AY16" s="286"/>
      <c r="AZ16" s="121"/>
      <c r="BA16" s="280"/>
      <c r="BB16" s="122"/>
      <c r="BC16" s="280"/>
      <c r="BD16" s="122"/>
      <c r="BE16" s="280"/>
      <c r="BF16" s="292"/>
      <c r="BG16" s="226">
        <f t="shared" si="0"/>
        <v>0</v>
      </c>
      <c r="BH16" s="90"/>
      <c r="BI16" s="90"/>
      <c r="BJ16" s="90"/>
      <c r="BK16" s="90"/>
      <c r="BL16" s="90"/>
      <c r="BM16" s="90"/>
      <c r="BN16" s="90"/>
      <c r="BO16" s="90"/>
      <c r="BP16" s="90"/>
      <c r="BQ16" s="90"/>
      <c r="BR16" s="90"/>
      <c r="BS16" s="90"/>
      <c r="BT16" s="90"/>
      <c r="BU16" s="90"/>
      <c r="BV16" s="90"/>
      <c r="BW16" s="90"/>
      <c r="BX16" s="90"/>
      <c r="BY16" s="90"/>
      <c r="BZ16" s="90"/>
      <c r="CA16" s="90"/>
      <c r="CB16" s="90"/>
    </row>
    <row r="17" spans="1:80" s="253" customFormat="1" ht="16.2" thickBot="1" x14ac:dyDescent="0.35">
      <c r="A17" s="899"/>
      <c r="B17" s="901"/>
      <c r="C17" s="985"/>
      <c r="D17" s="903"/>
      <c r="E17" s="1050"/>
      <c r="F17" s="991"/>
      <c r="G17" s="966"/>
      <c r="H17" s="254"/>
      <c r="I17" s="213">
        <f>SUM(I13:I16)</f>
        <v>1</v>
      </c>
      <c r="J17" s="967"/>
      <c r="K17" s="916"/>
      <c r="L17" s="913"/>
      <c r="M17" s="925"/>
      <c r="N17" s="913"/>
      <c r="O17" s="1115"/>
      <c r="P17" s="994"/>
      <c r="Q17" s="864"/>
      <c r="R17" s="971"/>
      <c r="S17" s="540" t="s">
        <v>609</v>
      </c>
      <c r="T17" s="540"/>
      <c r="U17" s="540"/>
      <c r="V17" s="540"/>
      <c r="W17" s="540"/>
      <c r="X17" s="540"/>
      <c r="Y17" s="540"/>
      <c r="Z17" s="540"/>
      <c r="AA17" s="540"/>
      <c r="AB17" s="540"/>
      <c r="AC17" s="540"/>
      <c r="AD17" s="540"/>
      <c r="AE17" s="522"/>
      <c r="AF17" s="522"/>
      <c r="AG17" s="522"/>
      <c r="AH17" s="522"/>
      <c r="AI17" s="328" t="e">
        <f>AVERAGE(AI13:AI16)</f>
        <v>#DIV/0!</v>
      </c>
      <c r="AJ17" s="750"/>
      <c r="AK17" s="751">
        <v>0.33</v>
      </c>
      <c r="AL17" s="522"/>
      <c r="AM17" s="328" t="e">
        <f>AVERAGE(AM13:AM16)</f>
        <v>#DIV/0!</v>
      </c>
      <c r="AN17" s="522"/>
      <c r="AO17" s="244" t="e">
        <f>AVERAGE(AO13:AO16)</f>
        <v>#DIV/0!</v>
      </c>
      <c r="AP17" s="243"/>
      <c r="AQ17" s="234" t="e">
        <f>AVERAGE(AQ13:AQ16)</f>
        <v>#DIV/0!</v>
      </c>
      <c r="AR17" s="252"/>
      <c r="AS17" s="252"/>
      <c r="AT17" s="252"/>
      <c r="AU17" s="252"/>
      <c r="AV17" s="252"/>
      <c r="AW17" s="252"/>
      <c r="AX17" s="252"/>
      <c r="AY17" s="233" t="e">
        <f>AVERAGE(AY13:AY16)</f>
        <v>#DIV/0!</v>
      </c>
      <c r="AZ17" s="243"/>
      <c r="BA17" s="244" t="e">
        <f>AVERAGE(BA13:BA16)</f>
        <v>#DIV/0!</v>
      </c>
      <c r="BB17" s="243"/>
      <c r="BC17" s="244" t="e">
        <f>AVERAGE(BC13:BC16)</f>
        <v>#DIV/0!</v>
      </c>
      <c r="BD17" s="245"/>
      <c r="BE17" s="244" t="e">
        <f>AVERAGE(BE13:BE16)</f>
        <v>#DIV/0!</v>
      </c>
      <c r="BF17" s="294"/>
      <c r="BG17" s="303">
        <f>AVERAGE(BG13:BG16)</f>
        <v>0</v>
      </c>
      <c r="BH17" s="252"/>
      <c r="BI17" s="252"/>
      <c r="BJ17" s="252"/>
      <c r="BK17" s="252"/>
      <c r="BL17" s="252"/>
      <c r="BM17" s="252"/>
      <c r="BN17" s="252"/>
      <c r="BO17" s="252"/>
      <c r="BP17" s="252"/>
      <c r="BQ17" s="252"/>
      <c r="BR17" s="252"/>
      <c r="BS17" s="252"/>
      <c r="BT17" s="252"/>
      <c r="BU17" s="252"/>
      <c r="BV17" s="252"/>
      <c r="BW17" s="252"/>
      <c r="BX17" s="252"/>
      <c r="BY17" s="252"/>
      <c r="BZ17" s="252"/>
      <c r="CA17" s="252"/>
      <c r="CB17" s="252"/>
    </row>
    <row r="18" spans="1:80" ht="30" x14ac:dyDescent="0.3">
      <c r="A18" s="867" t="s">
        <v>97</v>
      </c>
      <c r="B18" s="870" t="s">
        <v>98</v>
      </c>
      <c r="C18" s="870" t="s">
        <v>107</v>
      </c>
      <c r="D18" s="870" t="s">
        <v>108</v>
      </c>
      <c r="E18" s="1419">
        <v>0.05</v>
      </c>
      <c r="F18" s="1420" t="s">
        <v>109</v>
      </c>
      <c r="G18" s="1421" t="s">
        <v>464</v>
      </c>
      <c r="H18" s="346" t="s">
        <v>110</v>
      </c>
      <c r="I18" s="336">
        <v>0.2</v>
      </c>
      <c r="J18" s="870" t="s">
        <v>111</v>
      </c>
      <c r="K18" s="1424" t="s">
        <v>476</v>
      </c>
      <c r="L18" s="1425" t="s">
        <v>470</v>
      </c>
      <c r="M18" s="870" t="s">
        <v>219</v>
      </c>
      <c r="N18" s="1420" t="s">
        <v>114</v>
      </c>
      <c r="O18" s="1445">
        <v>0</v>
      </c>
      <c r="P18" s="1446">
        <v>0</v>
      </c>
      <c r="Q18" s="1447" t="s">
        <v>46</v>
      </c>
      <c r="R18" s="1448" t="s">
        <v>45</v>
      </c>
      <c r="S18" s="548">
        <v>8.3299999999999999E-2</v>
      </c>
      <c r="T18" s="547">
        <v>8.3299999999999999E-2</v>
      </c>
      <c r="U18" s="548">
        <v>8.3299999999999999E-2</v>
      </c>
      <c r="V18" s="547">
        <v>8.3299999999999999E-2</v>
      </c>
      <c r="W18" s="548">
        <v>8.3299999999999999E-2</v>
      </c>
      <c r="X18" s="547">
        <v>8.3299999999999999E-2</v>
      </c>
      <c r="Y18" s="548">
        <v>8.3299999999999999E-2</v>
      </c>
      <c r="Z18" s="547">
        <v>8.3299999999999999E-2</v>
      </c>
      <c r="AA18" s="548">
        <v>8.3299999999999999E-2</v>
      </c>
      <c r="AB18" s="547">
        <v>8.3299999999999999E-2</v>
      </c>
      <c r="AC18" s="548">
        <v>8.3299999999999999E-2</v>
      </c>
      <c r="AD18" s="547">
        <v>8.3299999999999999E-2</v>
      </c>
      <c r="AE18" s="508"/>
      <c r="AF18" s="508"/>
      <c r="AG18" s="508"/>
      <c r="AH18" s="508"/>
      <c r="AI18" s="585"/>
      <c r="AJ18" s="179"/>
      <c r="AK18" s="752"/>
      <c r="AL18" s="179"/>
      <c r="AM18" s="585"/>
      <c r="AN18" s="165"/>
      <c r="AO18" s="291"/>
      <c r="AP18" s="319"/>
      <c r="AQ18" s="351"/>
    </row>
    <row r="19" spans="1:80" ht="30" x14ac:dyDescent="0.3">
      <c r="A19" s="868"/>
      <c r="B19" s="871"/>
      <c r="C19" s="1414"/>
      <c r="D19" s="1418"/>
      <c r="E19" s="1414"/>
      <c r="F19" s="1414"/>
      <c r="G19" s="1414"/>
      <c r="H19" s="344" t="s">
        <v>115</v>
      </c>
      <c r="I19" s="337">
        <v>0.2</v>
      </c>
      <c r="J19" s="1414"/>
      <c r="K19" s="1414"/>
      <c r="L19" s="1414"/>
      <c r="M19" s="1414"/>
      <c r="N19" s="1414"/>
      <c r="O19" s="1412"/>
      <c r="P19" s="1414"/>
      <c r="Q19" s="1414"/>
      <c r="R19" s="1422"/>
      <c r="S19" s="548">
        <v>8.3299999999999999E-2</v>
      </c>
      <c r="T19" s="547">
        <v>8.3299999999999999E-2</v>
      </c>
      <c r="U19" s="548">
        <v>8.3299999999999999E-2</v>
      </c>
      <c r="V19" s="547">
        <v>8.3299999999999999E-2</v>
      </c>
      <c r="W19" s="548">
        <v>8.3299999999999999E-2</v>
      </c>
      <c r="X19" s="547">
        <v>8.3299999999999999E-2</v>
      </c>
      <c r="Y19" s="548">
        <v>8.3299999999999999E-2</v>
      </c>
      <c r="Z19" s="547">
        <v>8.3299999999999999E-2</v>
      </c>
      <c r="AA19" s="548">
        <v>8.3299999999999999E-2</v>
      </c>
      <c r="AB19" s="547">
        <v>8.3299999999999999E-2</v>
      </c>
      <c r="AC19" s="548">
        <v>8.3299999999999999E-2</v>
      </c>
      <c r="AD19" s="547">
        <v>8.3299999999999999E-2</v>
      </c>
      <c r="AE19" s="508"/>
      <c r="AF19" s="508"/>
      <c r="AG19" s="508"/>
      <c r="AH19" s="508"/>
      <c r="AI19" s="584"/>
      <c r="AJ19" s="179"/>
      <c r="AK19" s="753"/>
      <c r="AL19" s="179"/>
      <c r="AM19" s="584"/>
      <c r="AN19" s="165"/>
      <c r="AO19" s="280"/>
      <c r="AP19" s="300"/>
      <c r="AQ19" s="351"/>
    </row>
    <row r="20" spans="1:80" ht="15" x14ac:dyDescent="0.3">
      <c r="A20" s="868"/>
      <c r="B20" s="871"/>
      <c r="C20" s="1414"/>
      <c r="D20" s="1418"/>
      <c r="E20" s="1414"/>
      <c r="F20" s="1414"/>
      <c r="G20" s="1414"/>
      <c r="H20" s="344" t="s">
        <v>41</v>
      </c>
      <c r="I20" s="337">
        <v>0.2</v>
      </c>
      <c r="J20" s="1414"/>
      <c r="K20" s="1414"/>
      <c r="L20" s="1414"/>
      <c r="M20" s="1414"/>
      <c r="N20" s="1414"/>
      <c r="O20" s="1412"/>
      <c r="P20" s="1414"/>
      <c r="Q20" s="1414"/>
      <c r="R20" s="1422"/>
      <c r="S20" s="548">
        <v>8.3299999999999999E-2</v>
      </c>
      <c r="T20" s="547">
        <v>8.3299999999999999E-2</v>
      </c>
      <c r="U20" s="548">
        <v>8.3299999999999999E-2</v>
      </c>
      <c r="V20" s="547">
        <v>8.3299999999999999E-2</v>
      </c>
      <c r="W20" s="548">
        <v>8.3299999999999999E-2</v>
      </c>
      <c r="X20" s="547">
        <v>8.3299999999999999E-2</v>
      </c>
      <c r="Y20" s="548">
        <v>8.3299999999999999E-2</v>
      </c>
      <c r="Z20" s="547">
        <v>8.3299999999999999E-2</v>
      </c>
      <c r="AA20" s="548">
        <v>8.3299999999999999E-2</v>
      </c>
      <c r="AB20" s="547">
        <v>8.3299999999999999E-2</v>
      </c>
      <c r="AC20" s="548">
        <v>8.3299999999999999E-2</v>
      </c>
      <c r="AD20" s="547">
        <v>8.3299999999999999E-2</v>
      </c>
      <c r="AE20" s="508"/>
      <c r="AF20" s="508"/>
      <c r="AG20" s="508"/>
      <c r="AH20" s="508"/>
      <c r="AI20" s="584"/>
      <c r="AJ20" s="179"/>
      <c r="AK20" s="753"/>
      <c r="AL20" s="179"/>
      <c r="AM20" s="584"/>
      <c r="AN20" s="165"/>
      <c r="AO20" s="280"/>
      <c r="AP20" s="300"/>
      <c r="AQ20" s="351"/>
    </row>
    <row r="21" spans="1:80" ht="30" x14ac:dyDescent="0.3">
      <c r="A21" s="868"/>
      <c r="B21" s="871"/>
      <c r="C21" s="1414"/>
      <c r="D21" s="1418"/>
      <c r="E21" s="1414"/>
      <c r="F21" s="1414"/>
      <c r="G21" s="1414"/>
      <c r="H21" s="344" t="s">
        <v>116</v>
      </c>
      <c r="I21" s="337">
        <v>0.2</v>
      </c>
      <c r="J21" s="1414"/>
      <c r="K21" s="1414"/>
      <c r="L21" s="1414"/>
      <c r="M21" s="1414"/>
      <c r="N21" s="1414"/>
      <c r="O21" s="1412"/>
      <c r="P21" s="1414"/>
      <c r="Q21" s="1414"/>
      <c r="R21" s="1422"/>
      <c r="S21" s="548">
        <v>8.3299999999999999E-2</v>
      </c>
      <c r="T21" s="547">
        <v>8.3299999999999999E-2</v>
      </c>
      <c r="U21" s="548">
        <v>8.3299999999999999E-2</v>
      </c>
      <c r="V21" s="547">
        <v>8.3299999999999999E-2</v>
      </c>
      <c r="W21" s="548">
        <v>8.3299999999999999E-2</v>
      </c>
      <c r="X21" s="547">
        <v>8.3299999999999999E-2</v>
      </c>
      <c r="Y21" s="548">
        <v>8.3299999999999999E-2</v>
      </c>
      <c r="Z21" s="547">
        <v>8.3299999999999999E-2</v>
      </c>
      <c r="AA21" s="548">
        <v>8.3299999999999999E-2</v>
      </c>
      <c r="AB21" s="547">
        <v>8.3299999999999999E-2</v>
      </c>
      <c r="AC21" s="548">
        <v>8.3299999999999999E-2</v>
      </c>
      <c r="AD21" s="547">
        <v>8.3299999999999999E-2</v>
      </c>
      <c r="AE21" s="508"/>
      <c r="AF21" s="508"/>
      <c r="AG21" s="508"/>
      <c r="AH21" s="508"/>
      <c r="AI21" s="584"/>
      <c r="AJ21" s="748"/>
      <c r="AK21" s="753"/>
      <c r="AL21" s="179"/>
      <c r="AM21" s="584"/>
      <c r="AN21" s="165"/>
      <c r="AO21" s="280"/>
      <c r="AP21" s="300"/>
      <c r="AQ21" s="351"/>
    </row>
    <row r="22" spans="1:80" ht="15.6" thickBot="1" x14ac:dyDescent="0.35">
      <c r="A22" s="868"/>
      <c r="B22" s="871"/>
      <c r="C22" s="1414"/>
      <c r="D22" s="1418"/>
      <c r="E22" s="1414"/>
      <c r="F22" s="1414"/>
      <c r="G22" s="1414"/>
      <c r="H22" s="180" t="s">
        <v>42</v>
      </c>
      <c r="I22" s="338">
        <v>0.2</v>
      </c>
      <c r="J22" s="1414"/>
      <c r="K22" s="1414"/>
      <c r="L22" s="1414"/>
      <c r="M22" s="1414"/>
      <c r="N22" s="1414"/>
      <c r="O22" s="1412"/>
      <c r="P22" s="1414"/>
      <c r="Q22" s="1414"/>
      <c r="R22" s="1422"/>
      <c r="S22" s="548">
        <v>8.3299999999999999E-2</v>
      </c>
      <c r="T22" s="547">
        <v>8.3299999999999999E-2</v>
      </c>
      <c r="U22" s="548">
        <v>8.3299999999999999E-2</v>
      </c>
      <c r="V22" s="547">
        <v>8.3299999999999999E-2</v>
      </c>
      <c r="W22" s="548">
        <v>8.3299999999999999E-2</v>
      </c>
      <c r="X22" s="547">
        <v>8.3299999999999999E-2</v>
      </c>
      <c r="Y22" s="548">
        <v>8.3299999999999999E-2</v>
      </c>
      <c r="Z22" s="547">
        <v>8.3299999999999999E-2</v>
      </c>
      <c r="AA22" s="548">
        <v>8.3299999999999999E-2</v>
      </c>
      <c r="AB22" s="547">
        <v>8.3299999999999999E-2</v>
      </c>
      <c r="AC22" s="548">
        <v>8.3299999999999999E-2</v>
      </c>
      <c r="AD22" s="547">
        <v>8.3299999999999999E-2</v>
      </c>
      <c r="AE22" s="508"/>
      <c r="AF22" s="508"/>
      <c r="AG22" s="508"/>
      <c r="AH22" s="508"/>
      <c r="AI22" s="583"/>
      <c r="AJ22" s="179"/>
      <c r="AK22" s="754"/>
      <c r="AL22" s="179"/>
      <c r="AM22" s="583"/>
      <c r="AN22" s="165"/>
      <c r="AO22" s="288"/>
      <c r="AP22" s="318"/>
      <c r="AQ22" s="351"/>
    </row>
    <row r="23" spans="1:80" ht="16.2" thickBot="1" x14ac:dyDescent="0.35">
      <c r="A23" s="868"/>
      <c r="B23" s="871"/>
      <c r="C23" s="1414"/>
      <c r="D23" s="1418"/>
      <c r="E23" s="1414"/>
      <c r="F23" s="1414"/>
      <c r="G23" s="1422"/>
      <c r="H23" s="211"/>
      <c r="I23" s="212">
        <f>SUM(I18:I22)</f>
        <v>1</v>
      </c>
      <c r="J23" s="1423"/>
      <c r="K23" s="1414"/>
      <c r="L23" s="1414"/>
      <c r="M23" s="1414"/>
      <c r="N23" s="1414"/>
      <c r="O23" s="1412"/>
      <c r="P23" s="1414"/>
      <c r="Q23" s="1414"/>
      <c r="R23" s="1422"/>
      <c r="S23" s="486"/>
      <c r="T23" s="486"/>
      <c r="U23" s="486"/>
      <c r="V23" s="486"/>
      <c r="W23" s="486"/>
      <c r="X23" s="486"/>
      <c r="Y23" s="486"/>
      <c r="Z23" s="486"/>
      <c r="AA23" s="486"/>
      <c r="AB23" s="486"/>
      <c r="AC23" s="486"/>
      <c r="AD23" s="486"/>
      <c r="AE23" s="549"/>
      <c r="AF23" s="549"/>
      <c r="AG23" s="549"/>
      <c r="AH23" s="549"/>
      <c r="AI23" s="328" t="e">
        <f>AVERAGE(AI18:AI22)</f>
        <v>#DIV/0!</v>
      </c>
      <c r="AJ23" s="755"/>
      <c r="AK23" s="756" t="e">
        <f>AVERAGE(AK18:AK22)</f>
        <v>#DIV/0!</v>
      </c>
      <c r="AL23" s="757"/>
      <c r="AM23" s="328" t="e">
        <f>AVERAGE(AM18:AM22)</f>
        <v>#DIV/0!</v>
      </c>
      <c r="AN23" s="245"/>
      <c r="AO23" s="244" t="e">
        <f>AVERAGE(AO18:AO22)</f>
        <v>#DIV/0!</v>
      </c>
      <c r="AP23" s="335"/>
      <c r="AQ23" s="303" t="e">
        <f>AVERAGE(AQ18:AQ22)</f>
        <v>#DIV/0!</v>
      </c>
    </row>
    <row r="24" spans="1:80" ht="60" x14ac:dyDescent="0.3">
      <c r="A24" s="868" t="s">
        <v>97</v>
      </c>
      <c r="B24" s="871" t="s">
        <v>98</v>
      </c>
      <c r="C24" s="871" t="s">
        <v>107</v>
      </c>
      <c r="D24" s="871" t="s">
        <v>108</v>
      </c>
      <c r="E24" s="1428">
        <v>0.1</v>
      </c>
      <c r="F24" s="1433" t="s">
        <v>477</v>
      </c>
      <c r="G24" s="1438" t="s">
        <v>478</v>
      </c>
      <c r="H24" s="181" t="s">
        <v>178</v>
      </c>
      <c r="I24" s="339">
        <v>0.15</v>
      </c>
      <c r="J24" s="340" t="s">
        <v>479</v>
      </c>
      <c r="K24" s="330" t="s">
        <v>179</v>
      </c>
      <c r="L24" s="330" t="s">
        <v>179</v>
      </c>
      <c r="M24" s="871" t="s">
        <v>180</v>
      </c>
      <c r="N24" s="871" t="s">
        <v>114</v>
      </c>
      <c r="O24" s="1411">
        <v>0</v>
      </c>
      <c r="P24" s="1413">
        <v>0</v>
      </c>
      <c r="Q24" s="1415" t="s">
        <v>44</v>
      </c>
      <c r="R24" s="1439" t="s">
        <v>45</v>
      </c>
      <c r="S24" s="562"/>
      <c r="T24" s="563"/>
      <c r="U24" s="562">
        <v>0.25</v>
      </c>
      <c r="V24" s="563"/>
      <c r="W24" s="562"/>
      <c r="X24" s="563">
        <v>0.25</v>
      </c>
      <c r="Y24" s="562"/>
      <c r="Z24" s="563"/>
      <c r="AA24" s="562">
        <v>0.25</v>
      </c>
      <c r="AB24" s="563"/>
      <c r="AC24" s="562"/>
      <c r="AD24" s="563">
        <v>0.25</v>
      </c>
      <c r="AE24" s="579"/>
      <c r="AF24" s="508"/>
      <c r="AG24" s="508"/>
      <c r="AH24" s="508"/>
      <c r="AI24" s="585"/>
      <c r="AJ24" s="179"/>
      <c r="AK24" s="752"/>
      <c r="AL24" s="179"/>
      <c r="AM24" s="585"/>
      <c r="AN24" s="179"/>
      <c r="AO24" s="291"/>
      <c r="AP24" s="319"/>
      <c r="AQ24" s="351"/>
    </row>
    <row r="25" spans="1:80" ht="90" x14ac:dyDescent="0.3">
      <c r="A25" s="1426"/>
      <c r="B25" s="1427"/>
      <c r="C25" s="1427"/>
      <c r="D25" s="1427"/>
      <c r="E25" s="1429"/>
      <c r="F25" s="1414"/>
      <c r="G25" s="1414"/>
      <c r="H25" s="344" t="s">
        <v>181</v>
      </c>
      <c r="I25" s="337">
        <v>0.15</v>
      </c>
      <c r="J25" s="341" t="s">
        <v>182</v>
      </c>
      <c r="K25" s="330" t="s">
        <v>183</v>
      </c>
      <c r="L25" s="330" t="s">
        <v>183</v>
      </c>
      <c r="M25" s="1414"/>
      <c r="N25" s="1414"/>
      <c r="O25" s="1412"/>
      <c r="P25" s="1414"/>
      <c r="Q25" s="1414"/>
      <c r="R25" s="1422"/>
      <c r="S25" s="548"/>
      <c r="T25" s="547"/>
      <c r="U25" s="562">
        <v>0.25</v>
      </c>
      <c r="V25" s="563"/>
      <c r="W25" s="562"/>
      <c r="X25" s="563">
        <v>0.25</v>
      </c>
      <c r="Y25" s="562"/>
      <c r="Z25" s="563"/>
      <c r="AA25" s="562">
        <v>0.25</v>
      </c>
      <c r="AB25" s="563"/>
      <c r="AC25" s="562"/>
      <c r="AD25" s="563">
        <v>0.25</v>
      </c>
      <c r="AE25" s="508"/>
      <c r="AF25" s="508"/>
      <c r="AG25" s="508"/>
      <c r="AH25" s="508"/>
      <c r="AI25" s="585"/>
      <c r="AJ25" s="179"/>
      <c r="AK25" s="752"/>
      <c r="AL25" s="179"/>
      <c r="AM25" s="585"/>
      <c r="AN25" s="179"/>
      <c r="AO25" s="291"/>
      <c r="AP25" s="319"/>
      <c r="AQ25" s="351"/>
    </row>
    <row r="26" spans="1:80" ht="60" x14ac:dyDescent="0.3">
      <c r="A26" s="1426"/>
      <c r="B26" s="1427"/>
      <c r="C26" s="1427"/>
      <c r="D26" s="1427"/>
      <c r="E26" s="1429"/>
      <c r="F26" s="1414"/>
      <c r="G26" s="1414"/>
      <c r="H26" s="160" t="s">
        <v>184</v>
      </c>
      <c r="I26" s="337">
        <v>0.1</v>
      </c>
      <c r="J26" s="341" t="s">
        <v>185</v>
      </c>
      <c r="K26" s="330" t="s">
        <v>186</v>
      </c>
      <c r="L26" s="330" t="s">
        <v>186</v>
      </c>
      <c r="M26" s="1414"/>
      <c r="N26" s="1414"/>
      <c r="O26" s="1412"/>
      <c r="P26" s="1414"/>
      <c r="Q26" s="1414"/>
      <c r="R26" s="1422"/>
      <c r="S26" s="548"/>
      <c r="T26" s="547"/>
      <c r="U26" s="548"/>
      <c r="V26" s="120">
        <v>0.33</v>
      </c>
      <c r="W26" s="548"/>
      <c r="X26" s="547"/>
      <c r="Y26" s="490"/>
      <c r="Z26" s="563">
        <v>0.33</v>
      </c>
      <c r="AA26" s="548"/>
      <c r="AB26" s="547"/>
      <c r="AC26" s="548"/>
      <c r="AD26" s="120">
        <v>0.34</v>
      </c>
      <c r="AE26" s="508"/>
      <c r="AF26" s="508"/>
      <c r="AG26" s="508"/>
      <c r="AH26" s="508"/>
      <c r="AI26" s="585"/>
      <c r="AJ26" s="179"/>
      <c r="AK26" s="752"/>
      <c r="AL26" s="179"/>
      <c r="AM26" s="585"/>
      <c r="AN26" s="165"/>
      <c r="AO26" s="291"/>
      <c r="AP26" s="319"/>
      <c r="AQ26" s="351"/>
    </row>
    <row r="27" spans="1:80" ht="75" x14ac:dyDescent="0.3">
      <c r="A27" s="1426"/>
      <c r="B27" s="1427"/>
      <c r="C27" s="1427"/>
      <c r="D27" s="1427"/>
      <c r="E27" s="1429"/>
      <c r="F27" s="1414"/>
      <c r="G27" s="1414"/>
      <c r="H27" s="344" t="s">
        <v>187</v>
      </c>
      <c r="I27" s="337">
        <v>0.1</v>
      </c>
      <c r="J27" s="342" t="s">
        <v>188</v>
      </c>
      <c r="K27" s="330" t="s">
        <v>480</v>
      </c>
      <c r="L27" s="330" t="s">
        <v>480</v>
      </c>
      <c r="M27" s="1414"/>
      <c r="N27" s="1414"/>
      <c r="O27" s="1412"/>
      <c r="P27" s="1414"/>
      <c r="Q27" s="1414"/>
      <c r="R27" s="1422"/>
      <c r="S27" s="548"/>
      <c r="T27" s="563"/>
      <c r="U27" s="562">
        <v>0.25</v>
      </c>
      <c r="V27" s="563"/>
      <c r="W27" s="562"/>
      <c r="X27" s="563">
        <v>0.25</v>
      </c>
      <c r="Y27" s="562"/>
      <c r="Z27" s="563"/>
      <c r="AA27" s="562">
        <v>0.25</v>
      </c>
      <c r="AB27" s="563"/>
      <c r="AC27" s="562"/>
      <c r="AD27" s="563">
        <v>0.25</v>
      </c>
      <c r="AE27" s="579"/>
      <c r="AF27" s="508"/>
      <c r="AG27" s="508"/>
      <c r="AH27" s="508"/>
      <c r="AI27" s="585"/>
      <c r="AJ27" s="179"/>
      <c r="AK27" s="752"/>
      <c r="AL27" s="179"/>
      <c r="AM27" s="585"/>
      <c r="AN27" s="179"/>
      <c r="AO27" s="291"/>
      <c r="AP27" s="319"/>
      <c r="AQ27" s="351"/>
    </row>
    <row r="28" spans="1:80" ht="60" x14ac:dyDescent="0.3">
      <c r="A28" s="1426"/>
      <c r="B28" s="1427"/>
      <c r="C28" s="1427"/>
      <c r="D28" s="1427"/>
      <c r="E28" s="1429"/>
      <c r="F28" s="1414"/>
      <c r="G28" s="1414"/>
      <c r="H28" s="160" t="s">
        <v>189</v>
      </c>
      <c r="I28" s="337">
        <v>0.15</v>
      </c>
      <c r="J28" s="342" t="s">
        <v>190</v>
      </c>
      <c r="K28" s="330" t="s">
        <v>481</v>
      </c>
      <c r="L28" s="330" t="s">
        <v>481</v>
      </c>
      <c r="M28" s="1414"/>
      <c r="N28" s="1414"/>
      <c r="O28" s="1412"/>
      <c r="P28" s="1414"/>
      <c r="Q28" s="1414"/>
      <c r="R28" s="1422"/>
      <c r="S28" s="548"/>
      <c r="T28" s="547"/>
      <c r="U28" s="562">
        <v>0.25</v>
      </c>
      <c r="V28" s="563"/>
      <c r="W28" s="562"/>
      <c r="X28" s="563">
        <v>0.25</v>
      </c>
      <c r="Y28" s="562"/>
      <c r="Z28" s="563"/>
      <c r="AA28" s="562">
        <v>0.25</v>
      </c>
      <c r="AB28" s="563"/>
      <c r="AC28" s="562"/>
      <c r="AD28" s="563">
        <v>0.25</v>
      </c>
      <c r="AE28" s="508"/>
      <c r="AF28" s="508"/>
      <c r="AG28" s="508"/>
      <c r="AH28" s="508"/>
      <c r="AI28" s="585"/>
      <c r="AJ28" s="179"/>
      <c r="AK28" s="752"/>
      <c r="AL28" s="179"/>
      <c r="AM28" s="585"/>
      <c r="AN28" s="179"/>
      <c r="AO28" s="291"/>
      <c r="AP28" s="319"/>
      <c r="AQ28" s="351"/>
    </row>
    <row r="29" spans="1:80" ht="60" x14ac:dyDescent="0.3">
      <c r="A29" s="1426"/>
      <c r="B29" s="1427"/>
      <c r="C29" s="1427"/>
      <c r="D29" s="1427"/>
      <c r="E29" s="1429"/>
      <c r="F29" s="1414"/>
      <c r="G29" s="1414"/>
      <c r="H29" s="160" t="s">
        <v>482</v>
      </c>
      <c r="I29" s="337">
        <v>0.15</v>
      </c>
      <c r="J29" s="49" t="s">
        <v>483</v>
      </c>
      <c r="K29" s="330" t="s">
        <v>484</v>
      </c>
      <c r="L29" s="330" t="s">
        <v>484</v>
      </c>
      <c r="M29" s="1414"/>
      <c r="N29" s="1414"/>
      <c r="O29" s="1412"/>
      <c r="P29" s="1414"/>
      <c r="Q29" s="1414"/>
      <c r="R29" s="1422"/>
      <c r="S29" s="562"/>
      <c r="T29" s="563"/>
      <c r="U29" s="562">
        <v>0.25</v>
      </c>
      <c r="V29" s="563"/>
      <c r="W29" s="562"/>
      <c r="X29" s="563">
        <v>0.25</v>
      </c>
      <c r="Y29" s="562"/>
      <c r="Z29" s="563"/>
      <c r="AA29" s="562">
        <v>0.25</v>
      </c>
      <c r="AB29" s="563"/>
      <c r="AC29" s="562"/>
      <c r="AD29" s="563">
        <v>0.25</v>
      </c>
      <c r="AE29" s="508"/>
      <c r="AF29" s="508"/>
      <c r="AG29" s="508"/>
      <c r="AH29" s="508"/>
      <c r="AI29" s="585"/>
      <c r="AJ29" s="179"/>
      <c r="AK29" s="752"/>
      <c r="AL29" s="179"/>
      <c r="AM29" s="585"/>
      <c r="AN29" s="165"/>
      <c r="AO29" s="291"/>
      <c r="AP29" s="319"/>
      <c r="AQ29" s="351"/>
    </row>
    <row r="30" spans="1:80" ht="90.6" thickBot="1" x14ac:dyDescent="0.35">
      <c r="A30" s="1426"/>
      <c r="B30" s="1427"/>
      <c r="C30" s="1427"/>
      <c r="D30" s="1427"/>
      <c r="E30" s="1429"/>
      <c r="F30" s="1414"/>
      <c r="G30" s="1414"/>
      <c r="H30" s="182" t="s">
        <v>191</v>
      </c>
      <c r="I30" s="338">
        <v>0.2</v>
      </c>
      <c r="J30" s="49" t="s">
        <v>192</v>
      </c>
      <c r="K30" s="330" t="s">
        <v>485</v>
      </c>
      <c r="L30" s="330" t="s">
        <v>485</v>
      </c>
      <c r="M30" s="1414"/>
      <c r="N30" s="1414"/>
      <c r="O30" s="1412"/>
      <c r="P30" s="1414"/>
      <c r="Q30" s="1414"/>
      <c r="R30" s="1422"/>
      <c r="S30" s="562"/>
      <c r="T30" s="563"/>
      <c r="U30" s="562">
        <v>0.25</v>
      </c>
      <c r="V30" s="563"/>
      <c r="W30" s="562"/>
      <c r="X30" s="563">
        <v>0.25</v>
      </c>
      <c r="Y30" s="562"/>
      <c r="Z30" s="563"/>
      <c r="AA30" s="562">
        <v>0.25</v>
      </c>
      <c r="AB30" s="563"/>
      <c r="AC30" s="562"/>
      <c r="AD30" s="563">
        <v>0.25</v>
      </c>
      <c r="AE30" s="579"/>
      <c r="AF30" s="508"/>
      <c r="AG30" s="508"/>
      <c r="AH30" s="508"/>
      <c r="AI30" s="585"/>
      <c r="AJ30" s="179"/>
      <c r="AK30" s="752"/>
      <c r="AL30" s="179"/>
      <c r="AM30" s="585"/>
      <c r="AN30" s="179"/>
      <c r="AO30" s="291"/>
      <c r="AP30" s="319"/>
      <c r="AQ30" s="351"/>
    </row>
    <row r="31" spans="1:80" ht="16.2" thickBot="1" x14ac:dyDescent="0.35">
      <c r="A31" s="1426"/>
      <c r="B31" s="1427"/>
      <c r="C31" s="1427"/>
      <c r="D31" s="1427"/>
      <c r="E31" s="1429"/>
      <c r="F31" s="1414"/>
      <c r="G31" s="1422"/>
      <c r="H31" s="211"/>
      <c r="I31" s="212">
        <f>SUM(I24:I30)</f>
        <v>1</v>
      </c>
      <c r="J31" s="218"/>
      <c r="K31" s="330"/>
      <c r="L31" s="330"/>
      <c r="M31" s="1414"/>
      <c r="N31" s="1414"/>
      <c r="O31" s="1412"/>
      <c r="P31" s="1414"/>
      <c r="Q31" s="1414"/>
      <c r="R31" s="1422"/>
      <c r="S31" s="486"/>
      <c r="T31" s="486"/>
      <c r="U31" s="486"/>
      <c r="V31" s="486"/>
      <c r="W31" s="486"/>
      <c r="X31" s="486"/>
      <c r="Y31" s="486"/>
      <c r="Z31" s="486"/>
      <c r="AA31" s="486"/>
      <c r="AB31" s="486"/>
      <c r="AC31" s="486"/>
      <c r="AD31" s="486"/>
      <c r="AE31" s="549"/>
      <c r="AF31" s="549"/>
      <c r="AG31" s="549"/>
      <c r="AH31" s="549"/>
      <c r="AI31" s="328" t="e">
        <f>AVERAGE(AI24:AI30)</f>
        <v>#DIV/0!</v>
      </c>
      <c r="AJ31" s="755"/>
      <c r="AK31" s="756" t="e">
        <f>AVERAGE(AK24:AK30)</f>
        <v>#DIV/0!</v>
      </c>
      <c r="AL31" s="757"/>
      <c r="AM31" s="328" t="e">
        <f>AVERAGE(AM24:AM30)</f>
        <v>#DIV/0!</v>
      </c>
      <c r="AN31" s="245"/>
      <c r="AO31" s="328" t="e">
        <f>AVERAGE(AO24:AO30)</f>
        <v>#DIV/0!</v>
      </c>
      <c r="AP31" s="335"/>
      <c r="AQ31" s="303" t="e">
        <f>AVERAGE(AQ24:AQ30)</f>
        <v>#DIV/0!</v>
      </c>
    </row>
    <row r="32" spans="1:80" s="124" customFormat="1" ht="90" x14ac:dyDescent="0.3">
      <c r="A32" s="868" t="s">
        <v>193</v>
      </c>
      <c r="B32" s="871" t="s">
        <v>194</v>
      </c>
      <c r="C32" s="871" t="s">
        <v>562</v>
      </c>
      <c r="D32" s="871" t="s">
        <v>563</v>
      </c>
      <c r="E32" s="1428">
        <v>0.3</v>
      </c>
      <c r="F32" s="1433" t="s">
        <v>486</v>
      </c>
      <c r="G32" s="1433" t="s">
        <v>195</v>
      </c>
      <c r="H32" s="181" t="s">
        <v>196</v>
      </c>
      <c r="I32" s="331">
        <v>0.3</v>
      </c>
      <c r="J32" s="871" t="s">
        <v>197</v>
      </c>
      <c r="K32" s="1435" t="s">
        <v>198</v>
      </c>
      <c r="L32" s="1417" t="s">
        <v>199</v>
      </c>
      <c r="M32" s="871" t="s">
        <v>200</v>
      </c>
      <c r="N32" s="871" t="s">
        <v>201</v>
      </c>
      <c r="O32" s="1416">
        <v>0</v>
      </c>
      <c r="P32" s="1441">
        <v>0.05</v>
      </c>
      <c r="Q32" s="1441" t="s">
        <v>44</v>
      </c>
      <c r="R32" s="1444" t="s">
        <v>45</v>
      </c>
      <c r="S32" s="490">
        <v>1</v>
      </c>
      <c r="T32" s="547"/>
      <c r="U32" s="548"/>
      <c r="V32" s="547"/>
      <c r="W32" s="548"/>
      <c r="X32" s="547"/>
      <c r="Y32" s="548"/>
      <c r="Z32" s="547"/>
      <c r="AA32" s="548"/>
      <c r="AB32" s="547"/>
      <c r="AC32" s="548"/>
      <c r="AD32" s="547"/>
      <c r="AE32" s="508"/>
      <c r="AF32" s="508"/>
      <c r="AG32" s="508"/>
      <c r="AH32" s="508"/>
      <c r="AI32" s="585"/>
      <c r="AJ32" s="760"/>
      <c r="AK32" s="759"/>
      <c r="AL32" s="179"/>
      <c r="AM32" s="722"/>
      <c r="AN32" s="165"/>
      <c r="AO32" s="291"/>
      <c r="AP32" s="319"/>
      <c r="AQ32" s="351"/>
    </row>
    <row r="33" spans="1:43" s="124" customFormat="1" ht="30" x14ac:dyDescent="0.3">
      <c r="A33" s="1430"/>
      <c r="B33" s="1414"/>
      <c r="C33" s="1414"/>
      <c r="D33" s="1414"/>
      <c r="E33" s="1428"/>
      <c r="F33" s="1414"/>
      <c r="G33" s="1414"/>
      <c r="H33" s="344" t="s">
        <v>202</v>
      </c>
      <c r="I33" s="329">
        <v>0.3</v>
      </c>
      <c r="J33" s="1414"/>
      <c r="K33" s="1414"/>
      <c r="L33" s="1414"/>
      <c r="M33" s="1414"/>
      <c r="N33" s="1414"/>
      <c r="O33" s="1412"/>
      <c r="P33" s="1414"/>
      <c r="Q33" s="1414"/>
      <c r="R33" s="1422"/>
      <c r="S33" s="548"/>
      <c r="T33" s="547"/>
      <c r="U33" s="548"/>
      <c r="V33" s="547"/>
      <c r="W33" s="548"/>
      <c r="X33" s="547"/>
      <c r="Y33" s="548"/>
      <c r="Z33" s="547"/>
      <c r="AA33" s="548"/>
      <c r="AB33" s="547"/>
      <c r="AC33" s="548"/>
      <c r="AD33" s="547"/>
      <c r="AE33" s="508"/>
      <c r="AF33" s="508"/>
      <c r="AG33" s="508"/>
      <c r="AH33" s="508"/>
      <c r="AI33" s="585"/>
      <c r="AJ33" s="760"/>
      <c r="AK33" s="759"/>
      <c r="AL33" s="760"/>
      <c r="AM33" s="722"/>
      <c r="AN33" s="179"/>
      <c r="AO33" s="291"/>
      <c r="AP33" s="319"/>
      <c r="AQ33" s="351"/>
    </row>
    <row r="34" spans="1:43" s="124" customFormat="1" ht="30.6" thickBot="1" x14ac:dyDescent="0.35">
      <c r="A34" s="1430"/>
      <c r="B34" s="1414"/>
      <c r="C34" s="1414"/>
      <c r="D34" s="1414"/>
      <c r="E34" s="1428"/>
      <c r="F34" s="1414"/>
      <c r="G34" s="1414"/>
      <c r="H34" s="180" t="s">
        <v>203</v>
      </c>
      <c r="I34" s="332">
        <v>0.4</v>
      </c>
      <c r="J34" s="1414"/>
      <c r="K34" s="1414"/>
      <c r="L34" s="1414"/>
      <c r="M34" s="1414"/>
      <c r="N34" s="1414"/>
      <c r="O34" s="1412"/>
      <c r="P34" s="1414"/>
      <c r="Q34" s="1414"/>
      <c r="R34" s="1422"/>
      <c r="S34" s="490">
        <v>1</v>
      </c>
      <c r="T34" s="547"/>
      <c r="U34" s="548"/>
      <c r="V34" s="547"/>
      <c r="W34" s="548"/>
      <c r="X34" s="547"/>
      <c r="Y34" s="548"/>
      <c r="Z34" s="547"/>
      <c r="AA34" s="548"/>
      <c r="AB34" s="547"/>
      <c r="AC34" s="548"/>
      <c r="AD34" s="547"/>
      <c r="AE34" s="508"/>
      <c r="AF34" s="508"/>
      <c r="AG34" s="508"/>
      <c r="AH34" s="508"/>
      <c r="AI34" s="585"/>
      <c r="AJ34" s="179"/>
      <c r="AK34" s="759"/>
      <c r="AL34" s="758"/>
      <c r="AM34" s="722"/>
      <c r="AN34" s="179"/>
      <c r="AO34" s="291"/>
      <c r="AP34" s="319"/>
      <c r="AQ34" s="351"/>
    </row>
    <row r="35" spans="1:43" s="124" customFormat="1" ht="16.2" thickBot="1" x14ac:dyDescent="0.35">
      <c r="A35" s="1430"/>
      <c r="B35" s="1414"/>
      <c r="C35" s="1414"/>
      <c r="D35" s="1414"/>
      <c r="E35" s="1428"/>
      <c r="F35" s="1414"/>
      <c r="G35" s="1422"/>
      <c r="H35" s="211"/>
      <c r="I35" s="212">
        <f>SUM(I32:I34)</f>
        <v>1</v>
      </c>
      <c r="J35" s="1423"/>
      <c r="K35" s="1414"/>
      <c r="L35" s="1414"/>
      <c r="M35" s="1414"/>
      <c r="N35" s="1414"/>
      <c r="O35" s="1412"/>
      <c r="P35" s="1414"/>
      <c r="Q35" s="1414"/>
      <c r="R35" s="1422"/>
      <c r="S35" s="486"/>
      <c r="T35" s="486"/>
      <c r="U35" s="486"/>
      <c r="V35" s="486"/>
      <c r="W35" s="486"/>
      <c r="X35" s="486"/>
      <c r="Y35" s="486"/>
      <c r="Z35" s="486"/>
      <c r="AA35" s="486"/>
      <c r="AB35" s="486"/>
      <c r="AC35" s="486"/>
      <c r="AD35" s="486"/>
      <c r="AE35" s="549"/>
      <c r="AF35" s="549"/>
      <c r="AG35" s="549"/>
      <c r="AH35" s="549"/>
      <c r="AI35" s="328" t="e">
        <f>AVERAGE(AI32:AI34)</f>
        <v>#DIV/0!</v>
      </c>
      <c r="AJ35" s="755"/>
      <c r="AK35" s="756" t="e">
        <f>AVERAGE(AK32:AK34)</f>
        <v>#DIV/0!</v>
      </c>
      <c r="AL35" s="757"/>
      <c r="AM35" s="328" t="e">
        <f>AVERAGE(AM32:AM34)</f>
        <v>#DIV/0!</v>
      </c>
      <c r="AN35" s="245"/>
      <c r="AO35" s="328" t="e">
        <f>AVERAGE(AO32:AO34)</f>
        <v>#DIV/0!</v>
      </c>
      <c r="AP35" s="335"/>
      <c r="AQ35" s="303" t="e">
        <f>AVERAGE(AQ32:AQ34)</f>
        <v>#DIV/0!</v>
      </c>
    </row>
    <row r="36" spans="1:43" s="124" customFormat="1" ht="60" x14ac:dyDescent="0.3">
      <c r="A36" s="868" t="s">
        <v>97</v>
      </c>
      <c r="B36" s="871" t="s">
        <v>204</v>
      </c>
      <c r="C36" s="871" t="s">
        <v>564</v>
      </c>
      <c r="D36" s="871" t="s">
        <v>565</v>
      </c>
      <c r="E36" s="1428">
        <v>0.1</v>
      </c>
      <c r="F36" s="1433" t="s">
        <v>487</v>
      </c>
      <c r="G36" s="1438" t="s">
        <v>488</v>
      </c>
      <c r="H36" s="183" t="s">
        <v>205</v>
      </c>
      <c r="I36" s="331">
        <v>0.15</v>
      </c>
      <c r="J36" s="49" t="s">
        <v>206</v>
      </c>
      <c r="K36" s="1435" t="s">
        <v>489</v>
      </c>
      <c r="L36" s="316"/>
      <c r="M36" s="871" t="s">
        <v>207</v>
      </c>
      <c r="N36" s="871" t="s">
        <v>208</v>
      </c>
      <c r="O36" s="1416">
        <v>0</v>
      </c>
      <c r="P36" s="1441">
        <v>0</v>
      </c>
      <c r="Q36" s="1441" t="s">
        <v>44</v>
      </c>
      <c r="R36" s="1444" t="s">
        <v>45</v>
      </c>
      <c r="S36" s="562"/>
      <c r="T36" s="563"/>
      <c r="U36" s="562">
        <v>0.25</v>
      </c>
      <c r="V36" s="563"/>
      <c r="W36" s="562"/>
      <c r="X36" s="563">
        <v>0.25</v>
      </c>
      <c r="Y36" s="562"/>
      <c r="Z36" s="563"/>
      <c r="AA36" s="562">
        <v>0.25</v>
      </c>
      <c r="AB36" s="563"/>
      <c r="AC36" s="562"/>
      <c r="AD36" s="563">
        <v>0.25</v>
      </c>
      <c r="AE36" s="508"/>
      <c r="AF36" s="508"/>
      <c r="AG36" s="508"/>
      <c r="AH36" s="508"/>
      <c r="AI36" s="585"/>
      <c r="AJ36" s="179"/>
      <c r="AK36" s="752"/>
      <c r="AL36" s="179"/>
      <c r="AM36" s="775"/>
      <c r="AN36" s="179"/>
      <c r="AO36" s="291"/>
      <c r="AP36" s="319"/>
      <c r="AQ36" s="351"/>
    </row>
    <row r="37" spans="1:43" s="124" customFormat="1" ht="30" x14ac:dyDescent="0.3">
      <c r="A37" s="1430"/>
      <c r="B37" s="1414"/>
      <c r="C37" s="1414"/>
      <c r="D37" s="1414"/>
      <c r="E37" s="1428"/>
      <c r="F37" s="1414"/>
      <c r="G37" s="1414"/>
      <c r="H37" s="160" t="s">
        <v>597</v>
      </c>
      <c r="I37" s="329">
        <v>0.25</v>
      </c>
      <c r="J37" s="49" t="s">
        <v>490</v>
      </c>
      <c r="K37" s="1414"/>
      <c r="L37" s="316"/>
      <c r="M37" s="1414"/>
      <c r="N37" s="1414"/>
      <c r="O37" s="1412"/>
      <c r="P37" s="1414"/>
      <c r="Q37" s="1414"/>
      <c r="R37" s="1422"/>
      <c r="S37" s="548"/>
      <c r="T37" s="547"/>
      <c r="U37" s="548"/>
      <c r="V37" s="547"/>
      <c r="W37" s="548"/>
      <c r="X37" s="547"/>
      <c r="Y37" s="548"/>
      <c r="Z37" s="547"/>
      <c r="AA37" s="548"/>
      <c r="AB37" s="547"/>
      <c r="AC37" s="548"/>
      <c r="AD37" s="547"/>
      <c r="AE37" s="508"/>
      <c r="AF37" s="508"/>
      <c r="AG37" s="508"/>
      <c r="AH37" s="508"/>
      <c r="AI37" s="585"/>
      <c r="AJ37" s="760"/>
      <c r="AK37" s="752"/>
      <c r="AL37" s="758"/>
      <c r="AM37" s="775"/>
      <c r="AN37" s="179"/>
      <c r="AO37" s="291"/>
      <c r="AP37" s="319"/>
      <c r="AQ37" s="351"/>
    </row>
    <row r="38" spans="1:43" s="124" customFormat="1" ht="90" x14ac:dyDescent="0.3">
      <c r="A38" s="1430"/>
      <c r="B38" s="1414"/>
      <c r="C38" s="1414"/>
      <c r="D38" s="1414"/>
      <c r="E38" s="1428"/>
      <c r="F38" s="1414"/>
      <c r="G38" s="1414"/>
      <c r="H38" s="50" t="s">
        <v>209</v>
      </c>
      <c r="I38" s="587">
        <v>0.15</v>
      </c>
      <c r="J38" s="588" t="s">
        <v>210</v>
      </c>
      <c r="K38" s="1414"/>
      <c r="L38" s="316"/>
      <c r="M38" s="1414"/>
      <c r="N38" s="1414"/>
      <c r="O38" s="1412"/>
      <c r="P38" s="1414"/>
      <c r="Q38" s="1414"/>
      <c r="R38" s="1422"/>
      <c r="S38" s="562"/>
      <c r="T38" s="563"/>
      <c r="U38" s="562">
        <v>0.25</v>
      </c>
      <c r="V38" s="563"/>
      <c r="W38" s="562"/>
      <c r="X38" s="563">
        <v>0.25</v>
      </c>
      <c r="Y38" s="562"/>
      <c r="Z38" s="563"/>
      <c r="AA38" s="562">
        <v>0.25</v>
      </c>
      <c r="AB38" s="563"/>
      <c r="AC38" s="562"/>
      <c r="AD38" s="563">
        <v>0.25</v>
      </c>
      <c r="AE38" s="508"/>
      <c r="AF38" s="508"/>
      <c r="AG38" s="508"/>
      <c r="AH38" s="508"/>
      <c r="AI38" s="585"/>
      <c r="AJ38" s="179"/>
      <c r="AK38" s="752"/>
      <c r="AL38" s="179"/>
      <c r="AM38" s="775"/>
      <c r="AN38" s="179"/>
      <c r="AO38" s="291"/>
      <c r="AP38" s="319"/>
      <c r="AQ38" s="351"/>
    </row>
    <row r="39" spans="1:43" s="124" customFormat="1" ht="45" x14ac:dyDescent="0.3">
      <c r="A39" s="1430"/>
      <c r="B39" s="1414"/>
      <c r="C39" s="1414"/>
      <c r="D39" s="1414"/>
      <c r="E39" s="1428"/>
      <c r="F39" s="1414"/>
      <c r="G39" s="1414"/>
      <c r="H39" s="160" t="s">
        <v>610</v>
      </c>
      <c r="I39" s="329">
        <v>0.25</v>
      </c>
      <c r="J39" s="49" t="s">
        <v>211</v>
      </c>
      <c r="K39" s="1414"/>
      <c r="L39" s="316"/>
      <c r="M39" s="1414"/>
      <c r="N39" s="1414"/>
      <c r="O39" s="1412"/>
      <c r="P39" s="1414"/>
      <c r="Q39" s="1414"/>
      <c r="R39" s="1422"/>
      <c r="S39" s="562"/>
      <c r="T39" s="563"/>
      <c r="U39" s="562">
        <v>0.25</v>
      </c>
      <c r="V39" s="563"/>
      <c r="W39" s="562"/>
      <c r="X39" s="563">
        <v>0.25</v>
      </c>
      <c r="Y39" s="562"/>
      <c r="Z39" s="563"/>
      <c r="AA39" s="562">
        <v>0.25</v>
      </c>
      <c r="AB39" s="563"/>
      <c r="AC39" s="562"/>
      <c r="AD39" s="563">
        <v>0.25</v>
      </c>
      <c r="AE39" s="579"/>
      <c r="AF39" s="508"/>
      <c r="AG39" s="508"/>
      <c r="AH39" s="508"/>
      <c r="AI39" s="585"/>
      <c r="AJ39" s="179"/>
      <c r="AK39" s="752"/>
      <c r="AL39" s="179"/>
      <c r="AM39" s="775"/>
      <c r="AN39" s="179"/>
      <c r="AO39" s="291"/>
      <c r="AP39" s="319"/>
      <c r="AQ39" s="351"/>
    </row>
    <row r="40" spans="1:43" s="124" customFormat="1" ht="60" x14ac:dyDescent="0.3">
      <c r="A40" s="1430"/>
      <c r="B40" s="1414"/>
      <c r="C40" s="1414"/>
      <c r="D40" s="1414"/>
      <c r="E40" s="1428"/>
      <c r="F40" s="1414"/>
      <c r="G40" s="1414"/>
      <c r="H40" s="160" t="s">
        <v>598</v>
      </c>
      <c r="I40" s="329">
        <v>0.1</v>
      </c>
      <c r="J40" s="49" t="s">
        <v>212</v>
      </c>
      <c r="K40" s="1414"/>
      <c r="L40" s="316"/>
      <c r="M40" s="1414"/>
      <c r="N40" s="1414"/>
      <c r="O40" s="1412"/>
      <c r="P40" s="1414"/>
      <c r="Q40" s="1414"/>
      <c r="R40" s="1422"/>
      <c r="S40" s="548"/>
      <c r="T40" s="547"/>
      <c r="U40" s="548"/>
      <c r="V40" s="547"/>
      <c r="W40" s="548"/>
      <c r="X40" s="547"/>
      <c r="Y40" s="548"/>
      <c r="Z40" s="547"/>
      <c r="AA40" s="548"/>
      <c r="AB40" s="547"/>
      <c r="AC40" s="548"/>
      <c r="AD40" s="547"/>
      <c r="AE40" s="508"/>
      <c r="AF40" s="508"/>
      <c r="AG40" s="508"/>
      <c r="AH40" s="508"/>
      <c r="AI40" s="585"/>
      <c r="AJ40" s="179"/>
      <c r="AK40" s="759"/>
      <c r="AL40" s="179"/>
      <c r="AM40" s="722"/>
      <c r="AN40" s="179"/>
      <c r="AO40" s="291"/>
      <c r="AP40" s="319"/>
      <c r="AQ40" s="351"/>
    </row>
    <row r="41" spans="1:43" s="124" customFormat="1" ht="45.6" thickBot="1" x14ac:dyDescent="0.35">
      <c r="A41" s="1430"/>
      <c r="B41" s="1414"/>
      <c r="C41" s="1414"/>
      <c r="D41" s="1414"/>
      <c r="E41" s="1428"/>
      <c r="F41" s="1414"/>
      <c r="G41" s="1414"/>
      <c r="H41" s="182" t="s">
        <v>599</v>
      </c>
      <c r="I41" s="332">
        <v>0.1</v>
      </c>
      <c r="J41" s="49" t="s">
        <v>213</v>
      </c>
      <c r="K41" s="1414"/>
      <c r="L41" s="316"/>
      <c r="M41" s="1414"/>
      <c r="N41" s="1414"/>
      <c r="O41" s="1412"/>
      <c r="P41" s="1414"/>
      <c r="Q41" s="1414"/>
      <c r="R41" s="1422"/>
      <c r="S41" s="548"/>
      <c r="T41" s="547"/>
      <c r="U41" s="548"/>
      <c r="V41" s="547"/>
      <c r="W41" s="548"/>
      <c r="X41" s="547"/>
      <c r="Y41" s="548"/>
      <c r="Z41" s="547"/>
      <c r="AA41" s="548"/>
      <c r="AB41" s="547"/>
      <c r="AC41" s="548"/>
      <c r="AD41" s="547"/>
      <c r="AE41" s="508"/>
      <c r="AF41" s="508"/>
      <c r="AG41" s="508"/>
      <c r="AH41" s="508"/>
      <c r="AI41" s="585"/>
      <c r="AJ41" s="179"/>
      <c r="AK41" s="759"/>
      <c r="AL41" s="758"/>
      <c r="AM41" s="722"/>
      <c r="AN41" s="179"/>
      <c r="AO41" s="291"/>
      <c r="AP41" s="319"/>
      <c r="AQ41" s="351"/>
    </row>
    <row r="42" spans="1:43" s="124" customFormat="1" ht="16.2" thickBot="1" x14ac:dyDescent="0.35">
      <c r="A42" s="1430"/>
      <c r="B42" s="1414"/>
      <c r="C42" s="1414"/>
      <c r="D42" s="1414"/>
      <c r="E42" s="1428"/>
      <c r="F42" s="1414"/>
      <c r="G42" s="1422"/>
      <c r="H42" s="211"/>
      <c r="I42" s="212">
        <f>SUM(I36:I41)</f>
        <v>1</v>
      </c>
      <c r="J42" s="218"/>
      <c r="K42" s="1414"/>
      <c r="L42" s="316"/>
      <c r="M42" s="1414"/>
      <c r="N42" s="1414"/>
      <c r="O42" s="1412"/>
      <c r="P42" s="1414"/>
      <c r="Q42" s="1414"/>
      <c r="R42" s="1422"/>
      <c r="S42" s="486"/>
      <c r="T42" s="486"/>
      <c r="U42" s="486"/>
      <c r="V42" s="486"/>
      <c r="W42" s="486"/>
      <c r="X42" s="486"/>
      <c r="Y42" s="486"/>
      <c r="Z42" s="486"/>
      <c r="AA42" s="486"/>
      <c r="AB42" s="486"/>
      <c r="AC42" s="486"/>
      <c r="AD42" s="486"/>
      <c r="AE42" s="549"/>
      <c r="AF42" s="549"/>
      <c r="AG42" s="549"/>
      <c r="AH42" s="549"/>
      <c r="AI42" s="328" t="e">
        <f>AVERAGE(AI36:AI41)</f>
        <v>#DIV/0!</v>
      </c>
      <c r="AJ42" s="755"/>
      <c r="AK42" s="756" t="e">
        <f>AVERAGE(AK36:AK41)</f>
        <v>#DIV/0!</v>
      </c>
      <c r="AL42" s="757"/>
      <c r="AM42" s="328" t="e">
        <f>AVERAGE(AM36:AM41)</f>
        <v>#DIV/0!</v>
      </c>
      <c r="AN42" s="245"/>
      <c r="AO42" s="328" t="e">
        <f>AVERAGE(AO36:AO41)</f>
        <v>#DIV/0!</v>
      </c>
      <c r="AP42" s="335"/>
      <c r="AQ42" s="303" t="e">
        <f>AVERAGE(AQ36:AQ41)</f>
        <v>#DIV/0!</v>
      </c>
    </row>
    <row r="43" spans="1:43" s="124" customFormat="1" ht="30" x14ac:dyDescent="0.3">
      <c r="A43" s="868" t="s">
        <v>97</v>
      </c>
      <c r="B43" s="871" t="s">
        <v>117</v>
      </c>
      <c r="C43" s="871" t="s">
        <v>107</v>
      </c>
      <c r="D43" s="871" t="s">
        <v>214</v>
      </c>
      <c r="E43" s="1428">
        <v>0.3</v>
      </c>
      <c r="F43" s="1433" t="s">
        <v>491</v>
      </c>
      <c r="G43" s="1438" t="s">
        <v>215</v>
      </c>
      <c r="H43" s="183" t="s">
        <v>216</v>
      </c>
      <c r="I43" s="331">
        <v>0.2</v>
      </c>
      <c r="J43" s="49" t="s">
        <v>217</v>
      </c>
      <c r="K43" s="1468" t="s">
        <v>492</v>
      </c>
      <c r="L43" s="316"/>
      <c r="M43" s="1435" t="s">
        <v>218</v>
      </c>
      <c r="N43" s="1473" t="s">
        <v>219</v>
      </c>
      <c r="O43" s="1416">
        <v>0</v>
      </c>
      <c r="P43" s="1441">
        <v>0</v>
      </c>
      <c r="Q43" s="330" t="s">
        <v>220</v>
      </c>
      <c r="R43" s="550" t="s">
        <v>220</v>
      </c>
      <c r="S43" s="562"/>
      <c r="T43" s="563"/>
      <c r="U43" s="562">
        <v>0.25</v>
      </c>
      <c r="V43" s="563"/>
      <c r="W43" s="562"/>
      <c r="X43" s="563">
        <v>0.25</v>
      </c>
      <c r="Y43" s="562"/>
      <c r="Z43" s="563"/>
      <c r="AA43" s="562">
        <v>0.25</v>
      </c>
      <c r="AB43" s="563"/>
      <c r="AC43" s="562"/>
      <c r="AD43" s="563">
        <v>0.25</v>
      </c>
      <c r="AE43" s="508"/>
      <c r="AF43" s="508"/>
      <c r="AG43" s="508"/>
      <c r="AH43" s="508"/>
      <c r="AI43" s="585"/>
      <c r="AJ43" s="179"/>
      <c r="AK43" s="752"/>
      <c r="AL43" s="179"/>
      <c r="AM43" s="585"/>
      <c r="AN43" s="179"/>
      <c r="AO43" s="291"/>
      <c r="AP43" s="319"/>
      <c r="AQ43" s="351"/>
    </row>
    <row r="44" spans="1:43" s="124" customFormat="1" ht="60" x14ac:dyDescent="0.3">
      <c r="A44" s="1430"/>
      <c r="B44" s="1414"/>
      <c r="C44" s="1414"/>
      <c r="D44" s="1414"/>
      <c r="E44" s="1428"/>
      <c r="F44" s="1414"/>
      <c r="G44" s="1414"/>
      <c r="H44" s="160" t="s">
        <v>623</v>
      </c>
      <c r="I44" s="329">
        <v>7.0000000000000007E-2</v>
      </c>
      <c r="J44" s="49" t="s">
        <v>221</v>
      </c>
      <c r="K44" s="1469"/>
      <c r="L44" s="316" t="s">
        <v>222</v>
      </c>
      <c r="M44" s="1435"/>
      <c r="N44" s="1474"/>
      <c r="O44" s="1412"/>
      <c r="P44" s="1414"/>
      <c r="Q44" s="330" t="s">
        <v>223</v>
      </c>
      <c r="R44" s="550" t="s">
        <v>224</v>
      </c>
      <c r="S44" s="562"/>
      <c r="T44" s="563"/>
      <c r="U44" s="562">
        <v>0.25</v>
      </c>
      <c r="V44" s="563"/>
      <c r="W44" s="562"/>
      <c r="X44" s="563">
        <v>0.25</v>
      </c>
      <c r="Y44" s="562"/>
      <c r="Z44" s="563"/>
      <c r="AA44" s="562">
        <v>0.25</v>
      </c>
      <c r="AB44" s="563"/>
      <c r="AC44" s="562"/>
      <c r="AD44" s="563">
        <v>0.25</v>
      </c>
      <c r="AE44" s="508"/>
      <c r="AF44" s="508"/>
      <c r="AG44" s="508"/>
      <c r="AH44" s="508"/>
      <c r="AI44" s="585"/>
      <c r="AJ44" s="179"/>
      <c r="AK44" s="752"/>
      <c r="AL44" s="179"/>
      <c r="AM44" s="585"/>
      <c r="AN44" s="179"/>
      <c r="AO44" s="291"/>
      <c r="AP44" s="319"/>
      <c r="AQ44" s="351"/>
    </row>
    <row r="45" spans="1:43" s="124" customFormat="1" ht="60" x14ac:dyDescent="0.3">
      <c r="A45" s="1430"/>
      <c r="B45" s="1414"/>
      <c r="C45" s="1414"/>
      <c r="D45" s="1414"/>
      <c r="E45" s="1428"/>
      <c r="F45" s="1414"/>
      <c r="G45" s="1414"/>
      <c r="H45" s="343" t="s">
        <v>613</v>
      </c>
      <c r="I45" s="329">
        <v>0.08</v>
      </c>
      <c r="J45" s="49" t="s">
        <v>225</v>
      </c>
      <c r="K45" s="1469"/>
      <c r="L45" s="316" t="s">
        <v>226</v>
      </c>
      <c r="M45" s="1435"/>
      <c r="N45" s="1474"/>
      <c r="O45" s="1412"/>
      <c r="P45" s="1414"/>
      <c r="Q45" s="330" t="s">
        <v>223</v>
      </c>
      <c r="R45" s="550" t="s">
        <v>45</v>
      </c>
      <c r="S45" s="562"/>
      <c r="T45" s="563"/>
      <c r="U45" s="562"/>
      <c r="V45" s="563">
        <v>0.33</v>
      </c>
      <c r="W45" s="562"/>
      <c r="X45" s="563"/>
      <c r="Y45" s="562"/>
      <c r="Z45" s="563">
        <v>0.33</v>
      </c>
      <c r="AA45" s="562"/>
      <c r="AB45" s="563"/>
      <c r="AC45" s="562"/>
      <c r="AD45" s="563">
        <v>0.34</v>
      </c>
      <c r="AE45" s="579"/>
      <c r="AF45" s="508"/>
      <c r="AG45" s="508"/>
      <c r="AH45" s="508"/>
      <c r="AI45" s="585"/>
      <c r="AJ45" s="179"/>
      <c r="AK45" s="752"/>
      <c r="AL45" s="179"/>
      <c r="AM45" s="585"/>
      <c r="AN45" s="179"/>
      <c r="AO45" s="291"/>
      <c r="AP45" s="319"/>
      <c r="AQ45" s="351"/>
    </row>
    <row r="46" spans="1:43" s="124" customFormat="1" ht="45" x14ac:dyDescent="0.3">
      <c r="A46" s="1430"/>
      <c r="B46" s="1414"/>
      <c r="C46" s="1414"/>
      <c r="D46" s="1414"/>
      <c r="E46" s="1428"/>
      <c r="F46" s="1414"/>
      <c r="G46" s="1414"/>
      <c r="H46" s="160" t="s">
        <v>622</v>
      </c>
      <c r="I46" s="329">
        <v>0.05</v>
      </c>
      <c r="J46" s="49" t="s">
        <v>493</v>
      </c>
      <c r="K46" s="1469"/>
      <c r="L46" s="316" t="s">
        <v>227</v>
      </c>
      <c r="M46" s="1435"/>
      <c r="N46" s="1474"/>
      <c r="O46" s="1412"/>
      <c r="P46" s="1414"/>
      <c r="Q46" s="330" t="s">
        <v>228</v>
      </c>
      <c r="R46" s="550" t="s">
        <v>229</v>
      </c>
      <c r="S46" s="562"/>
      <c r="T46" s="563"/>
      <c r="U46" s="562">
        <v>0.25</v>
      </c>
      <c r="V46" s="563"/>
      <c r="W46" s="562"/>
      <c r="X46" s="563">
        <v>0.25</v>
      </c>
      <c r="Y46" s="562"/>
      <c r="Z46" s="563"/>
      <c r="AA46" s="562">
        <v>0.25</v>
      </c>
      <c r="AB46" s="563"/>
      <c r="AC46" s="562"/>
      <c r="AD46" s="563">
        <v>0.25</v>
      </c>
      <c r="AE46" s="508"/>
      <c r="AF46" s="508"/>
      <c r="AG46" s="508"/>
      <c r="AH46" s="508"/>
      <c r="AI46" s="585"/>
      <c r="AJ46" s="179"/>
      <c r="AK46" s="752"/>
      <c r="AL46" s="179"/>
      <c r="AM46" s="585"/>
      <c r="AN46" s="179"/>
      <c r="AO46" s="291"/>
      <c r="AP46" s="319"/>
      <c r="AQ46" s="351"/>
    </row>
    <row r="47" spans="1:43" s="124" customFormat="1" ht="45" x14ac:dyDescent="0.3">
      <c r="A47" s="1430"/>
      <c r="B47" s="1414"/>
      <c r="C47" s="1414"/>
      <c r="D47" s="1414"/>
      <c r="E47" s="1428"/>
      <c r="F47" s="1414"/>
      <c r="G47" s="1414"/>
      <c r="H47" s="160" t="s">
        <v>230</v>
      </c>
      <c r="I47" s="329">
        <v>7.0000000000000007E-2</v>
      </c>
      <c r="J47" s="49" t="s">
        <v>231</v>
      </c>
      <c r="K47" s="1469"/>
      <c r="L47" s="316" t="s">
        <v>232</v>
      </c>
      <c r="M47" s="1435"/>
      <c r="N47" s="1474"/>
      <c r="O47" s="1412"/>
      <c r="P47" s="1414"/>
      <c r="Q47" s="330" t="s">
        <v>228</v>
      </c>
      <c r="R47" s="550" t="s">
        <v>233</v>
      </c>
      <c r="S47" s="548"/>
      <c r="T47" s="563"/>
      <c r="U47" s="562"/>
      <c r="V47" s="563">
        <v>0.33</v>
      </c>
      <c r="W47" s="562"/>
      <c r="X47" s="563"/>
      <c r="Y47" s="562"/>
      <c r="Z47" s="563">
        <v>0.33</v>
      </c>
      <c r="AA47" s="562"/>
      <c r="AB47" s="563"/>
      <c r="AC47" s="562"/>
      <c r="AD47" s="563">
        <v>0.34</v>
      </c>
      <c r="AE47" s="508"/>
      <c r="AF47" s="508"/>
      <c r="AG47" s="508"/>
      <c r="AH47" s="508"/>
      <c r="AI47" s="585"/>
      <c r="AJ47" s="179"/>
      <c r="AK47" s="759"/>
      <c r="AL47" s="179"/>
      <c r="AM47" s="585"/>
      <c r="AN47" s="179"/>
      <c r="AO47" s="291"/>
      <c r="AP47" s="319"/>
      <c r="AQ47" s="351"/>
    </row>
    <row r="48" spans="1:43" s="124" customFormat="1" ht="45" x14ac:dyDescent="0.3">
      <c r="A48" s="1430"/>
      <c r="B48" s="1414"/>
      <c r="C48" s="1414"/>
      <c r="D48" s="1414"/>
      <c r="E48" s="1428"/>
      <c r="F48" s="1414"/>
      <c r="G48" s="1414"/>
      <c r="H48" s="343" t="s">
        <v>494</v>
      </c>
      <c r="I48" s="329">
        <v>0.06</v>
      </c>
      <c r="J48" s="344" t="s">
        <v>234</v>
      </c>
      <c r="K48" s="1469"/>
      <c r="L48" s="316" t="s">
        <v>235</v>
      </c>
      <c r="M48" s="1435"/>
      <c r="N48" s="1474"/>
      <c r="O48" s="1412"/>
      <c r="P48" s="1414"/>
      <c r="Q48" s="330" t="s">
        <v>223</v>
      </c>
      <c r="R48" s="550" t="s">
        <v>45</v>
      </c>
      <c r="S48" s="562"/>
      <c r="T48" s="563"/>
      <c r="U48" s="562"/>
      <c r="V48" s="563">
        <v>0.33</v>
      </c>
      <c r="W48" s="562"/>
      <c r="X48" s="563"/>
      <c r="Y48" s="562"/>
      <c r="Z48" s="563">
        <v>0.33</v>
      </c>
      <c r="AA48" s="562"/>
      <c r="AB48" s="563"/>
      <c r="AC48" s="562"/>
      <c r="AD48" s="563">
        <v>0.34</v>
      </c>
      <c r="AE48" s="508"/>
      <c r="AF48" s="508"/>
      <c r="AG48" s="508"/>
      <c r="AH48" s="508"/>
      <c r="AI48" s="585"/>
      <c r="AJ48" s="179"/>
      <c r="AK48" s="759"/>
      <c r="AL48" s="179"/>
      <c r="AM48" s="585"/>
      <c r="AN48" s="179"/>
      <c r="AO48" s="291"/>
      <c r="AP48" s="319"/>
      <c r="AQ48" s="351"/>
    </row>
    <row r="49" spans="1:43" s="124" customFormat="1" ht="60" x14ac:dyDescent="0.3">
      <c r="A49" s="1430"/>
      <c r="B49" s="1414"/>
      <c r="C49" s="1414"/>
      <c r="D49" s="1414"/>
      <c r="E49" s="1428"/>
      <c r="F49" s="1414"/>
      <c r="G49" s="1414"/>
      <c r="H49" s="343" t="s">
        <v>495</v>
      </c>
      <c r="I49" s="329">
        <v>0.05</v>
      </c>
      <c r="J49" s="344" t="s">
        <v>236</v>
      </c>
      <c r="K49" s="1469"/>
      <c r="L49" s="316" t="s">
        <v>237</v>
      </c>
      <c r="M49" s="1435"/>
      <c r="N49" s="1474"/>
      <c r="O49" s="1412"/>
      <c r="P49" s="1414"/>
      <c r="Q49" s="330" t="s">
        <v>228</v>
      </c>
      <c r="R49" s="550" t="s">
        <v>229</v>
      </c>
      <c r="S49" s="562"/>
      <c r="T49" s="563"/>
      <c r="U49" s="562">
        <v>0.25</v>
      </c>
      <c r="V49" s="563"/>
      <c r="W49" s="562"/>
      <c r="X49" s="563">
        <v>0.25</v>
      </c>
      <c r="Y49" s="562"/>
      <c r="Z49" s="563"/>
      <c r="AA49" s="562">
        <v>0.25</v>
      </c>
      <c r="AB49" s="563"/>
      <c r="AC49" s="562"/>
      <c r="AD49" s="563">
        <v>0.25</v>
      </c>
      <c r="AE49" s="579"/>
      <c r="AF49" s="508"/>
      <c r="AG49" s="508"/>
      <c r="AH49" s="508"/>
      <c r="AI49" s="585"/>
      <c r="AJ49" s="179"/>
      <c r="AK49" s="752"/>
      <c r="AL49" s="179"/>
      <c r="AM49" s="585"/>
      <c r="AN49" s="179"/>
      <c r="AO49" s="291"/>
      <c r="AP49" s="319"/>
      <c r="AQ49" s="351"/>
    </row>
    <row r="50" spans="1:43" s="124" customFormat="1" ht="45" x14ac:dyDescent="0.3">
      <c r="A50" s="1430"/>
      <c r="B50" s="1414"/>
      <c r="C50" s="1414"/>
      <c r="D50" s="1414"/>
      <c r="E50" s="1428"/>
      <c r="F50" s="1414"/>
      <c r="G50" s="1414"/>
      <c r="H50" s="343" t="s">
        <v>238</v>
      </c>
      <c r="I50" s="329">
        <v>0.03</v>
      </c>
      <c r="J50" s="344" t="s">
        <v>239</v>
      </c>
      <c r="K50" s="1469"/>
      <c r="L50" s="316" t="s">
        <v>496</v>
      </c>
      <c r="M50" s="1435"/>
      <c r="N50" s="1474"/>
      <c r="O50" s="1412"/>
      <c r="P50" s="1414"/>
      <c r="Q50" s="330" t="s">
        <v>228</v>
      </c>
      <c r="R50" s="550" t="s">
        <v>240</v>
      </c>
      <c r="S50" s="562"/>
      <c r="T50" s="563"/>
      <c r="U50" s="562">
        <v>0.25</v>
      </c>
      <c r="V50" s="563"/>
      <c r="W50" s="562"/>
      <c r="X50" s="563">
        <v>0.25</v>
      </c>
      <c r="Y50" s="562"/>
      <c r="Z50" s="563"/>
      <c r="AA50" s="562">
        <v>0.25</v>
      </c>
      <c r="AB50" s="563"/>
      <c r="AC50" s="562"/>
      <c r="AD50" s="563">
        <v>0.25</v>
      </c>
      <c r="AE50" s="508"/>
      <c r="AF50" s="508"/>
      <c r="AG50" s="508"/>
      <c r="AH50" s="508"/>
      <c r="AI50" s="585"/>
      <c r="AJ50" s="179"/>
      <c r="AK50" s="752"/>
      <c r="AL50" s="179"/>
      <c r="AM50" s="585"/>
      <c r="AN50" s="179"/>
      <c r="AO50" s="291"/>
      <c r="AP50" s="319"/>
      <c r="AQ50" s="351"/>
    </row>
    <row r="51" spans="1:43" s="124" customFormat="1" ht="45" x14ac:dyDescent="0.3">
      <c r="A51" s="1430"/>
      <c r="B51" s="1414"/>
      <c r="C51" s="1414"/>
      <c r="D51" s="1414"/>
      <c r="E51" s="1428"/>
      <c r="F51" s="1414"/>
      <c r="G51" s="1414"/>
      <c r="H51" s="343" t="s">
        <v>241</v>
      </c>
      <c r="I51" s="329">
        <v>0.04</v>
      </c>
      <c r="J51" s="344" t="s">
        <v>242</v>
      </c>
      <c r="K51" s="1469"/>
      <c r="L51" s="316" t="s">
        <v>235</v>
      </c>
      <c r="M51" s="1435"/>
      <c r="N51" s="1474"/>
      <c r="O51" s="1412"/>
      <c r="P51" s="1414"/>
      <c r="Q51" s="330" t="s">
        <v>224</v>
      </c>
      <c r="R51" s="550" t="s">
        <v>243</v>
      </c>
      <c r="S51" s="562"/>
      <c r="T51" s="563"/>
      <c r="U51" s="562">
        <v>0.25</v>
      </c>
      <c r="V51" s="563"/>
      <c r="W51" s="562"/>
      <c r="X51" s="563">
        <v>0.25</v>
      </c>
      <c r="Y51" s="562"/>
      <c r="Z51" s="563"/>
      <c r="AA51" s="562">
        <v>0.25</v>
      </c>
      <c r="AB51" s="563"/>
      <c r="AC51" s="562"/>
      <c r="AD51" s="563">
        <v>0.25</v>
      </c>
      <c r="AE51" s="508"/>
      <c r="AF51" s="508"/>
      <c r="AG51" s="508"/>
      <c r="AH51" s="508"/>
      <c r="AI51" s="585"/>
      <c r="AJ51" s="179"/>
      <c r="AK51" s="759"/>
      <c r="AL51" s="179"/>
      <c r="AM51" s="722"/>
      <c r="AN51" s="179"/>
      <c r="AO51" s="291"/>
      <c r="AP51" s="319"/>
      <c r="AQ51" s="351"/>
    </row>
    <row r="52" spans="1:43" s="124" customFormat="1" ht="45" x14ac:dyDescent="0.3">
      <c r="A52" s="1430"/>
      <c r="B52" s="1414"/>
      <c r="C52" s="1414"/>
      <c r="D52" s="1414"/>
      <c r="E52" s="1428"/>
      <c r="F52" s="1414"/>
      <c r="G52" s="1414"/>
      <c r="H52" s="343" t="s">
        <v>244</v>
      </c>
      <c r="I52" s="329">
        <v>0.1</v>
      </c>
      <c r="J52" s="316" t="s">
        <v>245</v>
      </c>
      <c r="K52" s="1469"/>
      <c r="L52" s="316" t="s">
        <v>235</v>
      </c>
      <c r="M52" s="1435"/>
      <c r="N52" s="1474"/>
      <c r="O52" s="1412"/>
      <c r="P52" s="1414"/>
      <c r="Q52" s="330" t="s">
        <v>224</v>
      </c>
      <c r="R52" s="550" t="s">
        <v>243</v>
      </c>
      <c r="S52" s="562"/>
      <c r="T52" s="563"/>
      <c r="U52" s="562">
        <v>0.25</v>
      </c>
      <c r="V52" s="563"/>
      <c r="W52" s="562"/>
      <c r="X52" s="563">
        <v>0.25</v>
      </c>
      <c r="Y52" s="562"/>
      <c r="Z52" s="563"/>
      <c r="AA52" s="562">
        <v>0.25</v>
      </c>
      <c r="AB52" s="563"/>
      <c r="AC52" s="562"/>
      <c r="AD52" s="563">
        <v>0.25</v>
      </c>
      <c r="AE52" s="508"/>
      <c r="AF52" s="508"/>
      <c r="AG52" s="508"/>
      <c r="AH52" s="508"/>
      <c r="AI52" s="585"/>
      <c r="AJ52" s="179"/>
      <c r="AK52" s="759"/>
      <c r="AL52" s="179"/>
      <c r="AM52" s="722"/>
      <c r="AN52" s="760"/>
      <c r="AO52" s="291"/>
      <c r="AP52" s="319"/>
      <c r="AQ52" s="351"/>
    </row>
    <row r="53" spans="1:43" s="124" customFormat="1" ht="45" x14ac:dyDescent="0.3">
      <c r="A53" s="1430"/>
      <c r="B53" s="1414"/>
      <c r="C53" s="1414"/>
      <c r="D53" s="1414"/>
      <c r="E53" s="1428"/>
      <c r="F53" s="1414"/>
      <c r="G53" s="1414"/>
      <c r="H53" s="343" t="s">
        <v>246</v>
      </c>
      <c r="I53" s="329">
        <v>0.09</v>
      </c>
      <c r="J53" s="316" t="s">
        <v>459</v>
      </c>
      <c r="K53" s="1469"/>
      <c r="L53" s="316" t="s">
        <v>235</v>
      </c>
      <c r="M53" s="1435"/>
      <c r="N53" s="1474"/>
      <c r="O53" s="1412"/>
      <c r="P53" s="1414"/>
      <c r="Q53" s="330" t="s">
        <v>224</v>
      </c>
      <c r="R53" s="550" t="s">
        <v>243</v>
      </c>
      <c r="S53" s="562"/>
      <c r="T53" s="563"/>
      <c r="U53" s="562">
        <v>0.25</v>
      </c>
      <c r="V53" s="563"/>
      <c r="W53" s="562"/>
      <c r="X53" s="563">
        <v>0.25</v>
      </c>
      <c r="Y53" s="562"/>
      <c r="Z53" s="563"/>
      <c r="AA53" s="562">
        <v>0.25</v>
      </c>
      <c r="AB53" s="563"/>
      <c r="AC53" s="562"/>
      <c r="AD53" s="563">
        <v>0.25</v>
      </c>
      <c r="AE53" s="508"/>
      <c r="AF53" s="508"/>
      <c r="AG53" s="508"/>
      <c r="AH53" s="508"/>
      <c r="AI53" s="585"/>
      <c r="AJ53" s="343"/>
      <c r="AK53" s="759"/>
      <c r="AL53" s="343"/>
      <c r="AM53" s="585"/>
      <c r="AN53" s="343"/>
      <c r="AO53" s="291"/>
      <c r="AP53" s="319"/>
      <c r="AQ53" s="351"/>
    </row>
    <row r="54" spans="1:43" s="124" customFormat="1" ht="45.6" thickBot="1" x14ac:dyDescent="0.35">
      <c r="A54" s="1430"/>
      <c r="B54" s="1414"/>
      <c r="C54" s="1414"/>
      <c r="D54" s="1414"/>
      <c r="E54" s="1428"/>
      <c r="F54" s="1414"/>
      <c r="G54" s="1414"/>
      <c r="H54" s="345" t="s">
        <v>247</v>
      </c>
      <c r="I54" s="332">
        <v>0.08</v>
      </c>
      <c r="J54" s="1476" t="s">
        <v>248</v>
      </c>
      <c r="K54" s="1469"/>
      <c r="L54" s="1471" t="s">
        <v>235</v>
      </c>
      <c r="M54" s="1435"/>
      <c r="N54" s="1474"/>
      <c r="O54" s="1412"/>
      <c r="P54" s="1414"/>
      <c r="Q54" s="330" t="s">
        <v>224</v>
      </c>
      <c r="R54" s="550" t="s">
        <v>243</v>
      </c>
      <c r="S54" s="562"/>
      <c r="T54" s="563"/>
      <c r="U54" s="562">
        <v>0.25</v>
      </c>
      <c r="V54" s="563"/>
      <c r="W54" s="562"/>
      <c r="X54" s="563">
        <v>0.25</v>
      </c>
      <c r="Y54" s="562"/>
      <c r="Z54" s="563"/>
      <c r="AA54" s="562">
        <v>0.25</v>
      </c>
      <c r="AB54" s="563"/>
      <c r="AC54" s="562"/>
      <c r="AD54" s="563">
        <v>0.25</v>
      </c>
      <c r="AE54" s="508"/>
      <c r="AF54" s="508"/>
      <c r="AG54" s="508"/>
      <c r="AH54" s="508"/>
      <c r="AI54" s="585"/>
      <c r="AJ54" s="179"/>
      <c r="AK54" s="759"/>
      <c r="AL54" s="760"/>
      <c r="AM54" s="722"/>
      <c r="AN54" s="760"/>
      <c r="AO54" s="291"/>
      <c r="AP54" s="319"/>
      <c r="AQ54" s="351"/>
    </row>
    <row r="55" spans="1:43" s="124" customFormat="1" ht="16.2" thickBot="1" x14ac:dyDescent="0.35">
      <c r="A55" s="1430"/>
      <c r="B55" s="1414"/>
      <c r="C55" s="1414"/>
      <c r="D55" s="1414"/>
      <c r="E55" s="1428"/>
      <c r="F55" s="1414"/>
      <c r="G55" s="1422"/>
      <c r="H55" s="211"/>
      <c r="I55" s="212">
        <f>SUM(I43:I54)</f>
        <v>0.92</v>
      </c>
      <c r="J55" s="1477"/>
      <c r="K55" s="1470"/>
      <c r="L55" s="1472"/>
      <c r="M55" s="1435"/>
      <c r="N55" s="1475"/>
      <c r="O55" s="1412"/>
      <c r="P55" s="1414"/>
      <c r="Q55" s="330"/>
      <c r="R55" s="550"/>
      <c r="S55" s="486"/>
      <c r="T55" s="486"/>
      <c r="U55" s="486"/>
      <c r="V55" s="486"/>
      <c r="W55" s="486"/>
      <c r="X55" s="486"/>
      <c r="Y55" s="486"/>
      <c r="Z55" s="486"/>
      <c r="AA55" s="486"/>
      <c r="AB55" s="486"/>
      <c r="AC55" s="486"/>
      <c r="AD55" s="486"/>
      <c r="AE55" s="549"/>
      <c r="AF55" s="549"/>
      <c r="AG55" s="549"/>
      <c r="AH55" s="549"/>
      <c r="AI55" s="580" t="e">
        <f>AVERAGE(AI43:AI54)</f>
        <v>#DIV/0!</v>
      </c>
      <c r="AJ55" s="761"/>
      <c r="AK55" s="756" t="e">
        <f>AVERAGE(AK43:AK54)</f>
        <v>#DIV/0!</v>
      </c>
      <c r="AL55" s="757"/>
      <c r="AM55" s="328" t="e">
        <f>AVERAGE(AM43:AM54)</f>
        <v>#DIV/0!</v>
      </c>
      <c r="AN55" s="249"/>
      <c r="AO55" s="328" t="e">
        <f>AVERAGE(AO43:AO54)</f>
        <v>#DIV/0!</v>
      </c>
      <c r="AP55" s="335"/>
      <c r="AQ55" s="303" t="e">
        <f>AVERAGE(AQ43:AQ54)</f>
        <v>#DIV/0!</v>
      </c>
    </row>
    <row r="56" spans="1:43" s="124" customFormat="1" ht="30" x14ac:dyDescent="0.3">
      <c r="A56" s="868" t="s">
        <v>193</v>
      </c>
      <c r="B56" s="871" t="s">
        <v>194</v>
      </c>
      <c r="C56" s="871" t="s">
        <v>562</v>
      </c>
      <c r="D56" s="871" t="s">
        <v>566</v>
      </c>
      <c r="E56" s="1428">
        <v>0.1</v>
      </c>
      <c r="F56" s="1433" t="s">
        <v>249</v>
      </c>
      <c r="G56" s="1433" t="s">
        <v>250</v>
      </c>
      <c r="H56" s="181" t="s">
        <v>600</v>
      </c>
      <c r="I56" s="331">
        <v>0.2</v>
      </c>
      <c r="J56" s="49" t="s">
        <v>251</v>
      </c>
      <c r="K56" s="1435" t="s">
        <v>252</v>
      </c>
      <c r="L56" s="1417" t="s">
        <v>253</v>
      </c>
      <c r="M56" s="871" t="s">
        <v>253</v>
      </c>
      <c r="N56" s="871" t="s">
        <v>219</v>
      </c>
      <c r="O56" s="1411">
        <v>0</v>
      </c>
      <c r="P56" s="1413">
        <v>0</v>
      </c>
      <c r="Q56" s="1415" t="s">
        <v>44</v>
      </c>
      <c r="R56" s="1439" t="s">
        <v>305</v>
      </c>
      <c r="S56" s="575">
        <v>1</v>
      </c>
      <c r="T56" s="576"/>
      <c r="U56" s="575"/>
      <c r="V56" s="576"/>
      <c r="W56" s="575"/>
      <c r="X56" s="576"/>
      <c r="Y56" s="575"/>
      <c r="Z56" s="576"/>
      <c r="AA56" s="575"/>
      <c r="AB56" s="576"/>
      <c r="AC56" s="575"/>
      <c r="AD56" s="576"/>
      <c r="AE56" s="579">
        <v>1</v>
      </c>
      <c r="AF56" s="509"/>
      <c r="AG56" s="509"/>
      <c r="AH56" s="509"/>
      <c r="AI56" s="581"/>
      <c r="AJ56" s="179"/>
      <c r="AK56" s="764"/>
      <c r="AL56" s="179"/>
      <c r="AM56" s="767"/>
      <c r="AN56" s="179"/>
      <c r="AO56" s="1376"/>
      <c r="AP56" s="1450"/>
      <c r="AQ56" s="1452"/>
    </row>
    <row r="57" spans="1:43" s="124" customFormat="1" ht="30" x14ac:dyDescent="0.3">
      <c r="A57" s="1430"/>
      <c r="B57" s="1414"/>
      <c r="C57" s="1414"/>
      <c r="D57" s="1414"/>
      <c r="E57" s="1414"/>
      <c r="F57" s="1414"/>
      <c r="G57" s="1414"/>
      <c r="H57" s="344" t="s">
        <v>254</v>
      </c>
      <c r="I57" s="329">
        <v>0.2</v>
      </c>
      <c r="J57" s="49" t="s">
        <v>497</v>
      </c>
      <c r="K57" s="1414"/>
      <c r="L57" s="1414"/>
      <c r="M57" s="1414"/>
      <c r="N57" s="1414"/>
      <c r="O57" s="1412"/>
      <c r="P57" s="1414"/>
      <c r="Q57" s="1414"/>
      <c r="R57" s="1422"/>
      <c r="S57" s="776"/>
      <c r="T57" s="777"/>
      <c r="U57" s="776">
        <v>0.5</v>
      </c>
      <c r="V57" s="777"/>
      <c r="W57" s="776"/>
      <c r="X57" s="777">
        <v>0.5</v>
      </c>
      <c r="Y57" s="776"/>
      <c r="Z57" s="777"/>
      <c r="AA57" s="575"/>
      <c r="AB57" s="576"/>
      <c r="AC57" s="575"/>
      <c r="AD57" s="576"/>
      <c r="AE57" s="578"/>
      <c r="AF57" s="509"/>
      <c r="AG57" s="509"/>
      <c r="AH57" s="509"/>
      <c r="AI57" s="581"/>
      <c r="AJ57" s="179"/>
      <c r="AK57" s="765"/>
      <c r="AL57" s="179"/>
      <c r="AM57" s="281"/>
      <c r="AN57" s="179"/>
      <c r="AO57" s="1449"/>
      <c r="AP57" s="1451"/>
      <c r="AQ57" s="1453"/>
    </row>
    <row r="58" spans="1:43" s="124" customFormat="1" ht="45" x14ac:dyDescent="0.3">
      <c r="A58" s="1430"/>
      <c r="B58" s="1414"/>
      <c r="C58" s="1414"/>
      <c r="D58" s="1414"/>
      <c r="E58" s="1414"/>
      <c r="F58" s="1414"/>
      <c r="G58" s="1414"/>
      <c r="H58" s="344" t="s">
        <v>255</v>
      </c>
      <c r="I58" s="329">
        <v>0.2</v>
      </c>
      <c r="J58" s="49" t="s">
        <v>498</v>
      </c>
      <c r="K58" s="1414"/>
      <c r="L58" s="1414"/>
      <c r="M58" s="1414"/>
      <c r="N58" s="1414"/>
      <c r="O58" s="1412"/>
      <c r="P58" s="1414"/>
      <c r="Q58" s="1414"/>
      <c r="R58" s="1422"/>
      <c r="S58" s="575">
        <v>8.3299999999999999E-2</v>
      </c>
      <c r="T58" s="576">
        <v>8.3299999999999999E-2</v>
      </c>
      <c r="U58" s="575">
        <v>8.3299999999999999E-2</v>
      </c>
      <c r="V58" s="576">
        <v>8.3299999999999999E-2</v>
      </c>
      <c r="W58" s="575">
        <v>8.3299999999999999E-2</v>
      </c>
      <c r="X58" s="576">
        <v>8.3299999999999999E-2</v>
      </c>
      <c r="Y58" s="575">
        <v>8.3299999999999999E-2</v>
      </c>
      <c r="Z58" s="576">
        <v>8.3299999999999999E-2</v>
      </c>
      <c r="AA58" s="575">
        <v>8.3299999999999999E-2</v>
      </c>
      <c r="AB58" s="576">
        <v>8.3299999999999999E-2</v>
      </c>
      <c r="AC58" s="575">
        <v>8.3299999999999999E-2</v>
      </c>
      <c r="AD58" s="576">
        <v>8.3299999999999999E-2</v>
      </c>
      <c r="AE58" s="579">
        <v>0.25</v>
      </c>
      <c r="AF58" s="509"/>
      <c r="AG58" s="509"/>
      <c r="AH58" s="509"/>
      <c r="AI58" s="581"/>
      <c r="AJ58" s="179"/>
      <c r="AK58" s="762"/>
      <c r="AL58" s="179"/>
      <c r="AM58" s="281"/>
      <c r="AN58" s="179"/>
      <c r="AO58" s="1449"/>
      <c r="AP58" s="1451"/>
      <c r="AQ58" s="1453"/>
    </row>
    <row r="59" spans="1:43" s="124" customFormat="1" ht="30" x14ac:dyDescent="0.3">
      <c r="A59" s="1430"/>
      <c r="B59" s="1414"/>
      <c r="C59" s="1414"/>
      <c r="D59" s="1414"/>
      <c r="E59" s="1414"/>
      <c r="F59" s="1414"/>
      <c r="G59" s="1414"/>
      <c r="H59" s="344" t="s">
        <v>256</v>
      </c>
      <c r="I59" s="329">
        <v>0.2</v>
      </c>
      <c r="J59" s="49" t="s">
        <v>499</v>
      </c>
      <c r="K59" s="1414"/>
      <c r="L59" s="1414"/>
      <c r="M59" s="1414"/>
      <c r="N59" s="1414"/>
      <c r="O59" s="1412"/>
      <c r="P59" s="1414"/>
      <c r="Q59" s="1414"/>
      <c r="R59" s="1422"/>
      <c r="S59" s="776"/>
      <c r="T59" s="777"/>
      <c r="U59" s="776">
        <v>0.5</v>
      </c>
      <c r="V59" s="777"/>
      <c r="W59" s="776"/>
      <c r="X59" s="777">
        <v>0.5</v>
      </c>
      <c r="Y59" s="776"/>
      <c r="Z59" s="777"/>
      <c r="AA59" s="776"/>
      <c r="AB59" s="777"/>
      <c r="AC59" s="776"/>
      <c r="AD59" s="576"/>
      <c r="AE59" s="578"/>
      <c r="AF59" s="509"/>
      <c r="AG59" s="509"/>
      <c r="AH59" s="509"/>
      <c r="AI59" s="581"/>
      <c r="AJ59" s="179"/>
      <c r="AK59" s="765"/>
      <c r="AL59" s="179"/>
      <c r="AM59" s="281"/>
      <c r="AN59" s="165"/>
      <c r="AO59" s="1449"/>
      <c r="AP59" s="1451"/>
      <c r="AQ59" s="1453"/>
    </row>
    <row r="60" spans="1:43" s="124" customFormat="1" ht="30.6" thickBot="1" x14ac:dyDescent="0.35">
      <c r="A60" s="1430"/>
      <c r="B60" s="1414"/>
      <c r="C60" s="1414"/>
      <c r="D60" s="1414"/>
      <c r="E60" s="1414"/>
      <c r="F60" s="1414"/>
      <c r="G60" s="1414"/>
      <c r="H60" s="180" t="s">
        <v>601</v>
      </c>
      <c r="I60" s="332">
        <v>0.2</v>
      </c>
      <c r="J60" s="1436" t="s">
        <v>500</v>
      </c>
      <c r="K60" s="1414"/>
      <c r="L60" s="1414"/>
      <c r="M60" s="1414"/>
      <c r="N60" s="1414"/>
      <c r="O60" s="1412"/>
      <c r="P60" s="1414"/>
      <c r="Q60" s="1414"/>
      <c r="R60" s="1422"/>
      <c r="S60" s="575">
        <v>8.3299999999999999E-2</v>
      </c>
      <c r="T60" s="576">
        <v>8.3299999999999999E-2</v>
      </c>
      <c r="U60" s="575">
        <v>8.3299999999999999E-2</v>
      </c>
      <c r="V60" s="576">
        <v>8.3299999999999999E-2</v>
      </c>
      <c r="W60" s="575">
        <v>8.3299999999999999E-2</v>
      </c>
      <c r="X60" s="576">
        <v>8.3299999999999999E-2</v>
      </c>
      <c r="Y60" s="575">
        <v>8.3299999999999999E-2</v>
      </c>
      <c r="Z60" s="576">
        <v>8.3299999999999999E-2</v>
      </c>
      <c r="AA60" s="575">
        <v>8.3299999999999999E-2</v>
      </c>
      <c r="AB60" s="576">
        <v>8.3299999999999999E-2</v>
      </c>
      <c r="AC60" s="575">
        <v>8.3299999999999999E-2</v>
      </c>
      <c r="AD60" s="576">
        <v>8.3299999999999999E-2</v>
      </c>
      <c r="AE60" s="579">
        <v>0.25</v>
      </c>
      <c r="AF60" s="743"/>
      <c r="AG60" s="743"/>
      <c r="AH60" s="743"/>
      <c r="AI60" s="744"/>
      <c r="AJ60" s="179"/>
      <c r="AK60" s="763"/>
      <c r="AL60" s="179"/>
      <c r="AM60" s="778"/>
      <c r="AN60" s="179"/>
      <c r="AO60" s="1449"/>
      <c r="AP60" s="1451"/>
      <c r="AQ60" s="1453"/>
    </row>
    <row r="61" spans="1:43" s="124" customFormat="1" ht="16.2" thickBot="1" x14ac:dyDescent="0.35">
      <c r="A61" s="1431"/>
      <c r="B61" s="1432"/>
      <c r="C61" s="1432"/>
      <c r="D61" s="1432"/>
      <c r="E61" s="1432"/>
      <c r="F61" s="1432"/>
      <c r="G61" s="1434"/>
      <c r="H61" s="725"/>
      <c r="I61" s="213">
        <f>SUM(I56:I60)</f>
        <v>1</v>
      </c>
      <c r="J61" s="1437"/>
      <c r="K61" s="1432"/>
      <c r="L61" s="1432"/>
      <c r="M61" s="1432"/>
      <c r="N61" s="1432"/>
      <c r="O61" s="1440"/>
      <c r="P61" s="1432"/>
      <c r="Q61" s="1432"/>
      <c r="R61" s="1434"/>
      <c r="S61" s="726"/>
      <c r="T61" s="726"/>
      <c r="U61" s="726"/>
      <c r="V61" s="726"/>
      <c r="W61" s="726"/>
      <c r="X61" s="726"/>
      <c r="Y61" s="726"/>
      <c r="Z61" s="726"/>
      <c r="AA61" s="726"/>
      <c r="AB61" s="726"/>
      <c r="AC61" s="726"/>
      <c r="AD61" s="726"/>
      <c r="AE61" s="690"/>
      <c r="AF61" s="745"/>
      <c r="AG61" s="746"/>
      <c r="AH61" s="746"/>
      <c r="AI61" s="328" t="e">
        <f>AVERAGE(AI56:AI60)</f>
        <v>#DIV/0!</v>
      </c>
      <c r="AJ61" s="755"/>
      <c r="AK61" s="751" t="e">
        <f>AVERAGE(W18U13:AK60)</f>
        <v>#NAME?</v>
      </c>
      <c r="AL61" s="755"/>
      <c r="AM61" s="328" t="e">
        <f>AVERAGE(AM56:AM60)</f>
        <v>#DIV/0!</v>
      </c>
      <c r="AN61" s="577"/>
      <c r="AO61" s="244" t="e">
        <f>AVERAGE(AO56:AO60)</f>
        <v>#DIV/0!</v>
      </c>
      <c r="AP61" s="335"/>
      <c r="AQ61" s="303" t="e">
        <f>AVERAGE(AQ56:AQ60)</f>
        <v>#DIV/0!</v>
      </c>
    </row>
    <row r="62" spans="1:43" s="124" customFormat="1" ht="15.6" x14ac:dyDescent="0.3">
      <c r="A62" s="727"/>
      <c r="B62" s="727"/>
      <c r="C62" s="727"/>
      <c r="D62" s="727"/>
      <c r="E62" s="728">
        <f>SUM(E13:E61)</f>
        <v>0.99999999999999989</v>
      </c>
      <c r="F62" s="729"/>
      <c r="G62" s="730"/>
      <c r="H62" s="731"/>
      <c r="I62" s="732"/>
      <c r="J62" s="733"/>
      <c r="K62" s="734"/>
      <c r="L62" s="735"/>
      <c r="M62" s="733"/>
      <c r="N62" s="733"/>
      <c r="O62" s="736"/>
      <c r="P62" s="736"/>
      <c r="Q62" s="737"/>
      <c r="R62" s="737"/>
      <c r="S62" s="147"/>
      <c r="T62" s="147"/>
      <c r="U62" s="147"/>
      <c r="V62" s="147"/>
      <c r="W62" s="147"/>
      <c r="X62" s="147"/>
      <c r="Y62" s="147"/>
      <c r="Z62" s="147"/>
      <c r="AA62" s="147"/>
      <c r="AB62" s="147"/>
      <c r="AC62" s="147"/>
      <c r="AD62" s="147"/>
      <c r="AE62" s="147"/>
      <c r="AF62" s="147"/>
      <c r="AG62" s="147"/>
      <c r="AH62" s="147"/>
      <c r="AI62" s="738"/>
      <c r="AJ62" s="71"/>
      <c r="AK62"/>
      <c r="AL62" s="71"/>
      <c r="AN62" s="739"/>
      <c r="AP62" s="739"/>
    </row>
    <row r="63" spans="1:43" ht="15.6" x14ac:dyDescent="0.3">
      <c r="F63" s="147" t="s">
        <v>561</v>
      </c>
      <c r="G63" s="152" t="e">
        <f>AI12</f>
        <v>#DIV/0!</v>
      </c>
      <c r="L63" s="740"/>
      <c r="S63" s="147"/>
      <c r="T63" s="147"/>
      <c r="U63" s="147"/>
      <c r="V63" s="147"/>
      <c r="W63" s="147"/>
      <c r="X63" s="147"/>
      <c r="Y63" s="147"/>
      <c r="Z63" s="147"/>
      <c r="AA63" s="147"/>
      <c r="AB63" s="147"/>
      <c r="AC63" s="147"/>
      <c r="AD63" s="147"/>
      <c r="AE63" s="147"/>
      <c r="AF63" s="147"/>
      <c r="AG63" s="147"/>
      <c r="AH63" s="147"/>
      <c r="AL63" s="71"/>
    </row>
    <row r="64" spans="1:43" ht="15.6" x14ac:dyDescent="0.3">
      <c r="F64" s="147" t="s">
        <v>30</v>
      </c>
      <c r="G64" s="152" t="e">
        <f>AK12</f>
        <v>#DIV/0!</v>
      </c>
      <c r="L64" s="740"/>
      <c r="S64" s="147"/>
      <c r="T64" s="147"/>
      <c r="U64" s="147"/>
      <c r="V64" s="147"/>
      <c r="W64" s="147"/>
      <c r="X64" s="147"/>
      <c r="Y64" s="147"/>
      <c r="Z64" s="147"/>
      <c r="AA64" s="147"/>
      <c r="AB64" s="147"/>
      <c r="AC64" s="147"/>
      <c r="AD64" s="147"/>
      <c r="AE64" s="147"/>
      <c r="AF64" s="147"/>
      <c r="AG64" s="147"/>
      <c r="AH64" s="147"/>
      <c r="AL64" s="71"/>
    </row>
    <row r="65" spans="6:38" ht="15.6" x14ac:dyDescent="0.3">
      <c r="F65" s="147" t="s">
        <v>31</v>
      </c>
      <c r="G65" s="152" t="e">
        <f>AM12</f>
        <v>#DIV/0!</v>
      </c>
      <c r="L65" s="740"/>
      <c r="AL65" s="71"/>
    </row>
    <row r="66" spans="6:38" ht="15.6" x14ac:dyDescent="0.3">
      <c r="F66" s="147" t="s">
        <v>32</v>
      </c>
      <c r="G66" s="152" t="e">
        <f>AO12</f>
        <v>#DIV/0!</v>
      </c>
      <c r="L66" s="741"/>
      <c r="AL66" s="71"/>
    </row>
    <row r="67" spans="6:38" ht="15.6" x14ac:dyDescent="0.3">
      <c r="F67" s="147" t="s">
        <v>33</v>
      </c>
      <c r="G67" s="152" t="e">
        <f>SUM(G63:G66)</f>
        <v>#DIV/0!</v>
      </c>
      <c r="L67" s="740"/>
      <c r="AL67" s="71"/>
    </row>
    <row r="68" spans="6:38" ht="15.6" x14ac:dyDescent="0.3">
      <c r="F68" s="124"/>
      <c r="G68" s="124"/>
      <c r="L68" s="740"/>
      <c r="AL68" s="71"/>
    </row>
    <row r="69" spans="6:38" x14ac:dyDescent="0.3">
      <c r="L69" s="740"/>
      <c r="AL69" s="71"/>
    </row>
    <row r="70" spans="6:38" x14ac:dyDescent="0.3">
      <c r="AL70" s="71"/>
    </row>
    <row r="71" spans="6:38" x14ac:dyDescent="0.3">
      <c r="L71" s="742"/>
      <c r="AL71" s="71"/>
    </row>
    <row r="72" spans="6:38" x14ac:dyDescent="0.3">
      <c r="AL72" s="71"/>
    </row>
    <row r="73" spans="6:38" x14ac:dyDescent="0.3">
      <c r="AL73" s="71"/>
    </row>
    <row r="74" spans="6:38" x14ac:dyDescent="0.3">
      <c r="AL74" s="71"/>
    </row>
    <row r="75" spans="6:38" x14ac:dyDescent="0.3">
      <c r="AL75" s="71"/>
    </row>
    <row r="76" spans="6:38" x14ac:dyDescent="0.3">
      <c r="AL76" s="71"/>
    </row>
    <row r="77" spans="6:38" x14ac:dyDescent="0.3">
      <c r="AL77" s="71"/>
    </row>
    <row r="78" spans="6:38" x14ac:dyDescent="0.3">
      <c r="AL78" s="71"/>
    </row>
    <row r="79" spans="6:38" x14ac:dyDescent="0.3">
      <c r="AL79" s="71"/>
    </row>
    <row r="80" spans="6:38" x14ac:dyDescent="0.3">
      <c r="AL80" s="71"/>
    </row>
    <row r="81" spans="38:38" x14ac:dyDescent="0.3">
      <c r="AL81" s="71"/>
    </row>
    <row r="82" spans="38:38" x14ac:dyDescent="0.3">
      <c r="AL82" s="71"/>
    </row>
    <row r="83" spans="38:38" x14ac:dyDescent="0.3">
      <c r="AL83" s="71"/>
    </row>
    <row r="84" spans="38:38" x14ac:dyDescent="0.3">
      <c r="AL84" s="71"/>
    </row>
    <row r="85" spans="38:38" x14ac:dyDescent="0.3">
      <c r="AL85" s="71"/>
    </row>
    <row r="86" spans="38:38" x14ac:dyDescent="0.3">
      <c r="AL86" s="71"/>
    </row>
    <row r="87" spans="38:38" x14ac:dyDescent="0.3">
      <c r="AL87" s="71"/>
    </row>
    <row r="88" spans="38:38" x14ac:dyDescent="0.3">
      <c r="AL88" s="71"/>
    </row>
    <row r="89" spans="38:38" x14ac:dyDescent="0.3">
      <c r="AL89" s="71"/>
    </row>
    <row r="90" spans="38:38" x14ac:dyDescent="0.3">
      <c r="AL90" s="71"/>
    </row>
    <row r="91" spans="38:38" x14ac:dyDescent="0.3">
      <c r="AL91" s="71"/>
    </row>
  </sheetData>
  <mergeCells count="150">
    <mergeCell ref="AO56:AO60"/>
    <mergeCell ref="AP56:AP60"/>
    <mergeCell ref="AQ56:AQ60"/>
    <mergeCell ref="S8:AH8"/>
    <mergeCell ref="S12:AH12"/>
    <mergeCell ref="S9:AD9"/>
    <mergeCell ref="AP1:AQ1"/>
    <mergeCell ref="AP2:AQ2"/>
    <mergeCell ref="AP3:AQ3"/>
    <mergeCell ref="G1:AO5"/>
    <mergeCell ref="K6:AQ7"/>
    <mergeCell ref="K43:K55"/>
    <mergeCell ref="L54:L55"/>
    <mergeCell ref="M43:M55"/>
    <mergeCell ref="N43:N55"/>
    <mergeCell ref="J54:J55"/>
    <mergeCell ref="AI8:AQ8"/>
    <mergeCell ref="AI9:AI10"/>
    <mergeCell ref="AJ9:AJ10"/>
    <mergeCell ref="AK9:AK10"/>
    <mergeCell ref="AL9:AL10"/>
    <mergeCell ref="AM9:AM10"/>
    <mergeCell ref="AN9:AN10"/>
    <mergeCell ref="AO9:AO10"/>
    <mergeCell ref="AP9:AP10"/>
    <mergeCell ref="AQ9:AQ10"/>
    <mergeCell ref="R36:R42"/>
    <mergeCell ref="O36:O42"/>
    <mergeCell ref="P36:P42"/>
    <mergeCell ref="Q36:Q42"/>
    <mergeCell ref="M36:M42"/>
    <mergeCell ref="N36:N42"/>
    <mergeCell ref="F36:F42"/>
    <mergeCell ref="G36:G42"/>
    <mergeCell ref="F24:F31"/>
    <mergeCell ref="M18:M23"/>
    <mergeCell ref="N18:N23"/>
    <mergeCell ref="O18:O23"/>
    <mergeCell ref="P18:P23"/>
    <mergeCell ref="Q18:Q23"/>
    <mergeCell ref="R18:R23"/>
    <mergeCell ref="P32:P35"/>
    <mergeCell ref="Q32:Q35"/>
    <mergeCell ref="R32:R35"/>
    <mergeCell ref="R24:R31"/>
    <mergeCell ref="G24:G31"/>
    <mergeCell ref="M24:M31"/>
    <mergeCell ref="N24:N31"/>
    <mergeCell ref="R56:R61"/>
    <mergeCell ref="L56:L61"/>
    <mergeCell ref="M56:M61"/>
    <mergeCell ref="N56:N61"/>
    <mergeCell ref="O56:O61"/>
    <mergeCell ref="P56:P61"/>
    <mergeCell ref="Q56:Q61"/>
    <mergeCell ref="O43:O55"/>
    <mergeCell ref="P43:P55"/>
    <mergeCell ref="A56:A61"/>
    <mergeCell ref="B56:B61"/>
    <mergeCell ref="C56:C61"/>
    <mergeCell ref="D56:D61"/>
    <mergeCell ref="E56:E61"/>
    <mergeCell ref="F56:F61"/>
    <mergeCell ref="G56:G61"/>
    <mergeCell ref="K56:K61"/>
    <mergeCell ref="F32:F35"/>
    <mergeCell ref="G32:G35"/>
    <mergeCell ref="J32:J35"/>
    <mergeCell ref="K32:K35"/>
    <mergeCell ref="E32:E35"/>
    <mergeCell ref="J60:J61"/>
    <mergeCell ref="A43:A55"/>
    <mergeCell ref="B43:B55"/>
    <mergeCell ref="C43:C55"/>
    <mergeCell ref="D43:D55"/>
    <mergeCell ref="F43:F55"/>
    <mergeCell ref="G43:G55"/>
    <mergeCell ref="K36:K42"/>
    <mergeCell ref="E36:E42"/>
    <mergeCell ref="E43:E55"/>
    <mergeCell ref="A24:A31"/>
    <mergeCell ref="B24:B31"/>
    <mergeCell ref="C24:C31"/>
    <mergeCell ref="D24:D31"/>
    <mergeCell ref="E24:E31"/>
    <mergeCell ref="A36:A42"/>
    <mergeCell ref="B36:B42"/>
    <mergeCell ref="C36:C42"/>
    <mergeCell ref="D36:D42"/>
    <mergeCell ref="A32:A35"/>
    <mergeCell ref="B32:B35"/>
    <mergeCell ref="C32:C35"/>
    <mergeCell ref="D32:D35"/>
    <mergeCell ref="O24:O31"/>
    <mergeCell ref="P24:P31"/>
    <mergeCell ref="Q24:Q31"/>
    <mergeCell ref="M32:M35"/>
    <mergeCell ref="N32:N35"/>
    <mergeCell ref="O32:O35"/>
    <mergeCell ref="L32:L35"/>
    <mergeCell ref="C18:C23"/>
    <mergeCell ref="D18:D23"/>
    <mergeCell ref="E18:E23"/>
    <mergeCell ref="F18:F23"/>
    <mergeCell ref="G18:G23"/>
    <mergeCell ref="J18:J23"/>
    <mergeCell ref="K18:K23"/>
    <mergeCell ref="L18:L23"/>
    <mergeCell ref="B18:B23"/>
    <mergeCell ref="A18:A23"/>
    <mergeCell ref="A12:R12"/>
    <mergeCell ref="A1:F5"/>
    <mergeCell ref="A6:F7"/>
    <mergeCell ref="G6:J7"/>
    <mergeCell ref="A8:D8"/>
    <mergeCell ref="E8:R8"/>
    <mergeCell ref="A9:A11"/>
    <mergeCell ref="B9:B11"/>
    <mergeCell ref="C9:C11"/>
    <mergeCell ref="D9:D11"/>
    <mergeCell ref="F9:F10"/>
    <mergeCell ref="M9:M10"/>
    <mergeCell ref="N9:N10"/>
    <mergeCell ref="O9:O10"/>
    <mergeCell ref="P9:P10"/>
    <mergeCell ref="Q9:R9"/>
    <mergeCell ref="E11:F11"/>
    <mergeCell ref="G11:R11"/>
    <mergeCell ref="G9:G10"/>
    <mergeCell ref="H9:H10"/>
    <mergeCell ref="I9:I10"/>
    <mergeCell ref="J9:J10"/>
    <mergeCell ref="K9:K10"/>
    <mergeCell ref="M13:M17"/>
    <mergeCell ref="N13:N17"/>
    <mergeCell ref="O13:O17"/>
    <mergeCell ref="P13:P17"/>
    <mergeCell ref="Q13:Q17"/>
    <mergeCell ref="R13:R17"/>
    <mergeCell ref="L9:L10"/>
    <mergeCell ref="A13:A17"/>
    <mergeCell ref="B13:B17"/>
    <mergeCell ref="C13:C17"/>
    <mergeCell ref="D13:D17"/>
    <mergeCell ref="E13:E17"/>
    <mergeCell ref="F13:F17"/>
    <mergeCell ref="G13:G17"/>
    <mergeCell ref="J13:J17"/>
    <mergeCell ref="K13:K17"/>
    <mergeCell ref="L13:L1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L52"/>
  <sheetViews>
    <sheetView topLeftCell="AJ26" zoomScale="55" zoomScaleNormal="55" workbookViewId="0">
      <selection sqref="A1:F5"/>
    </sheetView>
  </sheetViews>
  <sheetFormatPr baseColWidth="10" defaultColWidth="11.44140625" defaultRowHeight="13.8" x14ac:dyDescent="0.25"/>
  <cols>
    <col min="1" max="1" width="17.5546875" style="89" customWidth="1"/>
    <col min="2" max="2" width="21" style="89" customWidth="1"/>
    <col min="3" max="3" width="31.21875" style="89" customWidth="1"/>
    <col min="4" max="4" width="17.5546875" style="89" customWidth="1"/>
    <col min="5" max="5" width="16.21875" style="89" customWidth="1"/>
    <col min="6" max="6" width="43.21875" style="89" customWidth="1"/>
    <col min="7" max="7" width="29.5546875" style="89" customWidth="1"/>
    <col min="8" max="8" width="61.5546875" style="89" customWidth="1"/>
    <col min="9" max="9" width="9.77734375" style="89" customWidth="1"/>
    <col min="10" max="10" width="39.5546875" style="89" customWidth="1"/>
    <col min="11" max="11" width="34.77734375" style="89" customWidth="1"/>
    <col min="12" max="12" width="36.77734375" style="89" customWidth="1"/>
    <col min="13" max="13" width="21.21875" style="89" customWidth="1"/>
    <col min="14" max="14" width="17.5546875" style="89" customWidth="1"/>
    <col min="15" max="16" width="18.77734375" style="89" customWidth="1"/>
    <col min="17" max="18" width="15.77734375" style="89" customWidth="1"/>
    <col min="19" max="19" width="11.77734375" style="89" customWidth="1"/>
    <col min="20" max="20" width="9.77734375" style="89" customWidth="1"/>
    <col min="21" max="21" width="9.21875" style="89" customWidth="1"/>
    <col min="22" max="22" width="11.77734375" style="89" customWidth="1"/>
    <col min="23" max="23" width="10" style="89" customWidth="1"/>
    <col min="24" max="26" width="9.21875" style="89" customWidth="1"/>
    <col min="27" max="27" width="9" style="89" customWidth="1"/>
    <col min="28" max="28" width="8.5546875" style="89" customWidth="1"/>
    <col min="29" max="29" width="9.21875" style="89" customWidth="1"/>
    <col min="30" max="30" width="8.21875" style="89" customWidth="1"/>
    <col min="31" max="33" width="15.44140625" style="89" customWidth="1"/>
    <col min="34" max="34" width="0.44140625" style="89" customWidth="1"/>
    <col min="35" max="35" width="12.77734375" style="89" customWidth="1"/>
    <col min="36" max="36" width="55.21875" style="89" customWidth="1"/>
    <col min="37" max="37" width="12.77734375" style="89" customWidth="1"/>
    <col min="38" max="38" width="75.77734375" style="89" customWidth="1"/>
    <col min="39" max="39" width="12.77734375" style="89" customWidth="1"/>
    <col min="40" max="40" width="55.21875" style="89" customWidth="1"/>
    <col min="41" max="41" width="12.77734375" style="89" customWidth="1"/>
    <col min="42" max="42" width="55.21875" style="89" customWidth="1"/>
    <col min="43" max="43" width="14.5546875" style="89" customWidth="1"/>
    <col min="44" max="16384" width="11.44140625" style="89"/>
  </cols>
  <sheetData>
    <row r="1" spans="1:64" ht="25.5" customHeight="1" thickBot="1" x14ac:dyDescent="0.3">
      <c r="A1" s="938" t="s">
        <v>637</v>
      </c>
      <c r="B1" s="939"/>
      <c r="C1" s="939"/>
      <c r="D1" s="939"/>
      <c r="E1" s="939"/>
      <c r="F1" s="940"/>
      <c r="G1" s="1457"/>
      <c r="H1" s="1458"/>
      <c r="I1" s="1458"/>
      <c r="J1" s="1458"/>
      <c r="K1" s="1458"/>
      <c r="L1" s="1458"/>
      <c r="M1" s="1458"/>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c r="AL1" s="1458"/>
      <c r="AM1" s="1458"/>
      <c r="AN1" s="1458"/>
      <c r="AO1" s="1459"/>
      <c r="AP1" s="1001" t="s">
        <v>34</v>
      </c>
      <c r="AQ1" s="1002"/>
    </row>
    <row r="2" spans="1:64" ht="25.5" customHeight="1" thickBot="1" x14ac:dyDescent="0.3">
      <c r="A2" s="941"/>
      <c r="B2" s="942"/>
      <c r="C2" s="942"/>
      <c r="D2" s="942"/>
      <c r="E2" s="942"/>
      <c r="F2" s="943"/>
      <c r="G2" s="1460"/>
      <c r="H2" s="1461"/>
      <c r="I2" s="1461"/>
      <c r="J2" s="1461"/>
      <c r="K2" s="1461"/>
      <c r="L2" s="1461"/>
      <c r="M2" s="1461"/>
      <c r="N2" s="1461"/>
      <c r="O2" s="1461"/>
      <c r="P2" s="1461"/>
      <c r="Q2" s="1461"/>
      <c r="R2" s="1461"/>
      <c r="S2" s="1461"/>
      <c r="T2" s="1461"/>
      <c r="U2" s="1461"/>
      <c r="V2" s="1461"/>
      <c r="W2" s="1461"/>
      <c r="X2" s="1461"/>
      <c r="Y2" s="1461"/>
      <c r="Z2" s="1461"/>
      <c r="AA2" s="1461"/>
      <c r="AB2" s="1461"/>
      <c r="AC2" s="1461"/>
      <c r="AD2" s="1461"/>
      <c r="AE2" s="1461"/>
      <c r="AF2" s="1461"/>
      <c r="AG2" s="1461"/>
      <c r="AH2" s="1461"/>
      <c r="AI2" s="1461"/>
      <c r="AJ2" s="1461"/>
      <c r="AK2" s="1461"/>
      <c r="AL2" s="1461"/>
      <c r="AM2" s="1461"/>
      <c r="AN2" s="1461"/>
      <c r="AO2" s="1462"/>
      <c r="AP2" s="1003" t="s">
        <v>35</v>
      </c>
      <c r="AQ2" s="1004"/>
    </row>
    <row r="3" spans="1:64" ht="25.5" customHeight="1" x14ac:dyDescent="0.25">
      <c r="A3" s="941"/>
      <c r="B3" s="942"/>
      <c r="C3" s="942"/>
      <c r="D3" s="942"/>
      <c r="E3" s="942"/>
      <c r="F3" s="943"/>
      <c r="G3" s="1460"/>
      <c r="H3" s="1461"/>
      <c r="I3" s="1461"/>
      <c r="J3" s="1461"/>
      <c r="K3" s="1461"/>
      <c r="L3" s="1461"/>
      <c r="M3" s="1461"/>
      <c r="N3" s="1461"/>
      <c r="O3" s="1461"/>
      <c r="P3" s="1461"/>
      <c r="Q3" s="1461"/>
      <c r="R3" s="1461"/>
      <c r="S3" s="1461"/>
      <c r="T3" s="1461"/>
      <c r="U3" s="1461"/>
      <c r="V3" s="1461"/>
      <c r="W3" s="1461"/>
      <c r="X3" s="1461"/>
      <c r="Y3" s="1461"/>
      <c r="Z3" s="1461"/>
      <c r="AA3" s="1461"/>
      <c r="AB3" s="1461"/>
      <c r="AC3" s="1461"/>
      <c r="AD3" s="1461"/>
      <c r="AE3" s="1461"/>
      <c r="AF3" s="1461"/>
      <c r="AG3" s="1461"/>
      <c r="AH3" s="1461"/>
      <c r="AI3" s="1461"/>
      <c r="AJ3" s="1461"/>
      <c r="AK3" s="1461"/>
      <c r="AL3" s="1461"/>
      <c r="AM3" s="1461"/>
      <c r="AN3" s="1461"/>
      <c r="AO3" s="1462"/>
      <c r="AP3" s="1005">
        <v>43739</v>
      </c>
      <c r="AQ3" s="1006"/>
    </row>
    <row r="4" spans="1:64" ht="25.5" customHeight="1" x14ac:dyDescent="0.25">
      <c r="A4" s="941"/>
      <c r="B4" s="942"/>
      <c r="C4" s="942"/>
      <c r="D4" s="942"/>
      <c r="E4" s="942"/>
      <c r="F4" s="943"/>
      <c r="G4" s="1460"/>
      <c r="H4" s="1461"/>
      <c r="I4" s="1461"/>
      <c r="J4" s="1461"/>
      <c r="K4" s="1461"/>
      <c r="L4" s="1461"/>
      <c r="M4" s="1461"/>
      <c r="N4" s="1461"/>
      <c r="O4" s="1461"/>
      <c r="P4" s="1461"/>
      <c r="Q4" s="1461"/>
      <c r="R4" s="1461"/>
      <c r="S4" s="1461"/>
      <c r="T4" s="1461"/>
      <c r="U4" s="1461"/>
      <c r="V4" s="1461"/>
      <c r="W4" s="1461"/>
      <c r="X4" s="1461"/>
      <c r="Y4" s="1461"/>
      <c r="Z4" s="1461"/>
      <c r="AA4" s="1461"/>
      <c r="AB4" s="1461"/>
      <c r="AC4" s="1461"/>
      <c r="AD4" s="1461"/>
      <c r="AE4" s="1461"/>
      <c r="AF4" s="1461"/>
      <c r="AG4" s="1461"/>
      <c r="AH4" s="1461"/>
      <c r="AI4" s="1461"/>
      <c r="AJ4" s="1461"/>
      <c r="AK4" s="1461"/>
      <c r="AL4" s="1461"/>
      <c r="AM4" s="1461"/>
      <c r="AN4" s="1461"/>
      <c r="AO4" s="1462"/>
      <c r="AP4" s="79"/>
      <c r="AQ4" s="80"/>
    </row>
    <row r="5" spans="1:64" ht="25.5" customHeight="1" thickBot="1" x14ac:dyDescent="0.3">
      <c r="A5" s="944"/>
      <c r="B5" s="945"/>
      <c r="C5" s="945"/>
      <c r="D5" s="945"/>
      <c r="E5" s="945"/>
      <c r="F5" s="946"/>
      <c r="G5" s="1463"/>
      <c r="H5" s="1464"/>
      <c r="I5" s="1464"/>
      <c r="J5" s="1464"/>
      <c r="K5" s="1464"/>
      <c r="L5" s="1464"/>
      <c r="M5" s="1464"/>
      <c r="N5" s="1464"/>
      <c r="O5" s="1464"/>
      <c r="P5" s="1464"/>
      <c r="Q5" s="1464"/>
      <c r="R5" s="1464"/>
      <c r="S5" s="1464"/>
      <c r="T5" s="1464"/>
      <c r="U5" s="1464"/>
      <c r="V5" s="1464"/>
      <c r="W5" s="1464"/>
      <c r="X5" s="1464"/>
      <c r="Y5" s="1464"/>
      <c r="Z5" s="1464"/>
      <c r="AA5" s="1464"/>
      <c r="AB5" s="1464"/>
      <c r="AC5" s="1464"/>
      <c r="AD5" s="1464"/>
      <c r="AE5" s="1464"/>
      <c r="AF5" s="1464"/>
      <c r="AG5" s="1464"/>
      <c r="AH5" s="1464"/>
      <c r="AI5" s="1464"/>
      <c r="AJ5" s="1464"/>
      <c r="AK5" s="1464"/>
      <c r="AL5" s="1464"/>
      <c r="AM5" s="1464"/>
      <c r="AN5" s="1464"/>
      <c r="AO5" s="1465"/>
      <c r="AP5" s="84"/>
      <c r="AQ5" s="85"/>
    </row>
    <row r="6" spans="1:64" x14ac:dyDescent="0.25">
      <c r="A6" s="950" t="s">
        <v>96</v>
      </c>
      <c r="B6" s="951"/>
      <c r="C6" s="951"/>
      <c r="D6" s="951"/>
      <c r="E6" s="951"/>
      <c r="F6" s="952"/>
      <c r="G6" s="1056" t="s">
        <v>460</v>
      </c>
      <c r="H6" s="1057"/>
      <c r="I6" s="1057"/>
      <c r="J6" s="1057"/>
      <c r="K6" s="452"/>
      <c r="L6" s="452"/>
      <c r="M6" s="452"/>
      <c r="N6" s="452"/>
      <c r="O6" s="452"/>
      <c r="P6" s="452"/>
      <c r="Q6" s="452"/>
      <c r="R6" s="452"/>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62"/>
    </row>
    <row r="7" spans="1:64" ht="14.4" thickBot="1" x14ac:dyDescent="0.3">
      <c r="A7" s="953"/>
      <c r="B7" s="954"/>
      <c r="C7" s="954"/>
      <c r="D7" s="954"/>
      <c r="E7" s="954"/>
      <c r="F7" s="955"/>
      <c r="G7" s="1058"/>
      <c r="H7" s="1059"/>
      <c r="I7" s="1059"/>
      <c r="J7" s="1059"/>
      <c r="K7" s="457"/>
      <c r="L7" s="457"/>
      <c r="M7" s="457"/>
      <c r="N7" s="457"/>
      <c r="O7" s="457"/>
      <c r="P7" s="457"/>
      <c r="Q7" s="457"/>
      <c r="R7" s="457"/>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64"/>
    </row>
    <row r="8" spans="1:64" ht="14.4" thickBot="1" x14ac:dyDescent="0.3">
      <c r="E8" s="1064"/>
      <c r="F8" s="1065"/>
      <c r="G8" s="1065"/>
      <c r="H8" s="1065"/>
      <c r="I8" s="1065"/>
      <c r="J8" s="1065"/>
      <c r="K8" s="1065"/>
      <c r="L8" s="1065"/>
      <c r="M8" s="1065"/>
      <c r="N8" s="1065"/>
      <c r="O8" s="1065"/>
      <c r="P8" s="1065"/>
      <c r="Q8" s="1065"/>
      <c r="R8" s="1065"/>
      <c r="S8" s="1065"/>
      <c r="T8" s="1065"/>
      <c r="U8" s="1065"/>
      <c r="V8" s="1065"/>
      <c r="W8" s="1065"/>
      <c r="X8" s="1065"/>
      <c r="Y8" s="1065"/>
      <c r="Z8" s="1065"/>
      <c r="AA8" s="1065"/>
      <c r="AB8" s="1065"/>
      <c r="AC8" s="1065"/>
      <c r="AD8" s="1065"/>
      <c r="AE8" s="1065"/>
      <c r="AF8" s="1065"/>
      <c r="AG8" s="1065"/>
      <c r="AH8" s="1065"/>
      <c r="AI8" s="1065"/>
      <c r="AJ8" s="1066"/>
      <c r="AK8" s="90"/>
      <c r="AL8" s="90"/>
      <c r="AM8" s="90"/>
      <c r="AN8" s="90"/>
      <c r="AO8" s="90"/>
      <c r="AP8" s="90"/>
      <c r="AQ8" s="90"/>
    </row>
    <row r="9" spans="1:64" ht="27" customHeight="1" thickBot="1" x14ac:dyDescent="0.3">
      <c r="A9" s="1067" t="s">
        <v>39</v>
      </c>
      <c r="B9" s="1068"/>
      <c r="C9" s="1068"/>
      <c r="D9" s="1069"/>
      <c r="E9" s="964" t="s">
        <v>639</v>
      </c>
      <c r="F9" s="964"/>
      <c r="G9" s="964"/>
      <c r="H9" s="964"/>
      <c r="I9" s="964"/>
      <c r="J9" s="964"/>
      <c r="K9" s="964"/>
      <c r="L9" s="964"/>
      <c r="M9" s="964"/>
      <c r="N9" s="964"/>
      <c r="O9" s="964"/>
      <c r="P9" s="964"/>
      <c r="Q9" s="964"/>
      <c r="R9" s="964"/>
      <c r="S9" s="1070" t="s">
        <v>1</v>
      </c>
      <c r="T9" s="1071"/>
      <c r="U9" s="1071"/>
      <c r="V9" s="1071"/>
      <c r="W9" s="1071"/>
      <c r="X9" s="1071"/>
      <c r="Y9" s="1071"/>
      <c r="Z9" s="1071"/>
      <c r="AA9" s="1071"/>
      <c r="AB9" s="1071"/>
      <c r="AC9" s="1071"/>
      <c r="AD9" s="1072"/>
      <c r="AE9" s="9"/>
      <c r="AF9" s="9"/>
      <c r="AG9" s="9"/>
      <c r="AH9" s="9"/>
      <c r="AI9" s="1073" t="s">
        <v>2</v>
      </c>
      <c r="AJ9" s="1073"/>
      <c r="AK9" s="1073"/>
      <c r="AL9" s="1073"/>
      <c r="AM9" s="1073"/>
      <c r="AN9" s="1073"/>
      <c r="AO9" s="1073"/>
      <c r="AP9" s="1073"/>
      <c r="AQ9" s="1073"/>
    </row>
    <row r="10" spans="1:64" ht="38.25" customHeight="1" x14ac:dyDescent="0.25">
      <c r="A10" s="1074" t="s">
        <v>0</v>
      </c>
      <c r="B10" s="1074" t="s">
        <v>36</v>
      </c>
      <c r="C10" s="1074" t="s">
        <v>37</v>
      </c>
      <c r="D10" s="1074" t="s">
        <v>38</v>
      </c>
      <c r="E10" s="2" t="s">
        <v>3</v>
      </c>
      <c r="F10" s="1060" t="s">
        <v>4</v>
      </c>
      <c r="G10" s="1060" t="s">
        <v>5</v>
      </c>
      <c r="H10" s="1061" t="s">
        <v>6</v>
      </c>
      <c r="I10" s="1062" t="s">
        <v>7</v>
      </c>
      <c r="J10" s="1060" t="s">
        <v>8</v>
      </c>
      <c r="K10" s="1060" t="s">
        <v>9</v>
      </c>
      <c r="L10" s="947" t="s">
        <v>10</v>
      </c>
      <c r="M10" s="1060" t="s">
        <v>11</v>
      </c>
      <c r="N10" s="1060" t="s">
        <v>12</v>
      </c>
      <c r="O10" s="1060" t="s">
        <v>13</v>
      </c>
      <c r="P10" s="1060" t="s">
        <v>14</v>
      </c>
      <c r="Q10" s="1094" t="s">
        <v>15</v>
      </c>
      <c r="R10" s="1095"/>
      <c r="S10" s="1089" t="s">
        <v>71</v>
      </c>
      <c r="T10" s="1089"/>
      <c r="U10" s="1089"/>
      <c r="V10" s="1089"/>
      <c r="W10" s="1089"/>
      <c r="X10" s="1089"/>
      <c r="Y10" s="1089"/>
      <c r="Z10" s="1089"/>
      <c r="AA10" s="1089"/>
      <c r="AB10" s="1089"/>
      <c r="AC10" s="1089"/>
      <c r="AD10" s="1089"/>
      <c r="AE10" s="1091" t="s">
        <v>26</v>
      </c>
      <c r="AF10" s="1091" t="s">
        <v>27</v>
      </c>
      <c r="AG10" s="1091" t="s">
        <v>28</v>
      </c>
      <c r="AH10" s="1091" t="s">
        <v>29</v>
      </c>
      <c r="AI10" s="1089" t="s">
        <v>16</v>
      </c>
      <c r="AJ10" s="1089" t="s">
        <v>17</v>
      </c>
      <c r="AK10" s="1089" t="s">
        <v>16</v>
      </c>
      <c r="AL10" s="1089" t="s">
        <v>18</v>
      </c>
      <c r="AM10" s="1089" t="s">
        <v>16</v>
      </c>
      <c r="AN10" s="1089" t="s">
        <v>19</v>
      </c>
      <c r="AO10" s="1089" t="s">
        <v>16</v>
      </c>
      <c r="AP10" s="1089" t="s">
        <v>20</v>
      </c>
      <c r="AQ10" s="1089" t="s">
        <v>21</v>
      </c>
    </row>
    <row r="11" spans="1:64" x14ac:dyDescent="0.25">
      <c r="A11" s="1075"/>
      <c r="B11" s="1075"/>
      <c r="C11" s="1075"/>
      <c r="D11" s="1075"/>
      <c r="E11" s="3" t="s">
        <v>22</v>
      </c>
      <c r="F11" s="1060"/>
      <c r="G11" s="1060"/>
      <c r="H11" s="1061"/>
      <c r="I11" s="1062"/>
      <c r="J11" s="1060"/>
      <c r="K11" s="1060"/>
      <c r="L11" s="1063"/>
      <c r="M11" s="1060"/>
      <c r="N11" s="1060"/>
      <c r="O11" s="1060"/>
      <c r="P11" s="1060"/>
      <c r="Q11" s="3" t="s">
        <v>23</v>
      </c>
      <c r="R11" s="3" t="s">
        <v>24</v>
      </c>
      <c r="S11" s="4" t="s">
        <v>223</v>
      </c>
      <c r="T11" s="4" t="s">
        <v>228</v>
      </c>
      <c r="U11" s="4" t="s">
        <v>224</v>
      </c>
      <c r="V11" s="4" t="s">
        <v>229</v>
      </c>
      <c r="W11" s="4" t="s">
        <v>604</v>
      </c>
      <c r="X11" s="4" t="s">
        <v>605</v>
      </c>
      <c r="Y11" s="4" t="s">
        <v>606</v>
      </c>
      <c r="Z11" s="4" t="s">
        <v>607</v>
      </c>
      <c r="AA11" s="4" t="s">
        <v>240</v>
      </c>
      <c r="AB11" s="4" t="s">
        <v>233</v>
      </c>
      <c r="AC11" s="4" t="s">
        <v>243</v>
      </c>
      <c r="AD11" s="4" t="s">
        <v>305</v>
      </c>
      <c r="AE11" s="1092"/>
      <c r="AF11" s="1092"/>
      <c r="AG11" s="1092"/>
      <c r="AH11" s="1092"/>
      <c r="AI11" s="1090"/>
      <c r="AJ11" s="1090"/>
      <c r="AK11" s="1090"/>
      <c r="AL11" s="1090"/>
      <c r="AM11" s="1090"/>
      <c r="AN11" s="1090"/>
      <c r="AO11" s="1090"/>
      <c r="AP11" s="1090"/>
      <c r="AQ11" s="1090"/>
    </row>
    <row r="12" spans="1:64" ht="14.4" thickBot="1" x14ac:dyDescent="0.3">
      <c r="A12" s="1076"/>
      <c r="B12" s="1076"/>
      <c r="C12" s="1076"/>
      <c r="D12" s="1076"/>
      <c r="E12" s="1079" t="s">
        <v>25</v>
      </c>
      <c r="F12" s="1080"/>
      <c r="G12" s="1060"/>
      <c r="H12" s="1060"/>
      <c r="I12" s="1060"/>
      <c r="J12" s="1060"/>
      <c r="K12" s="1060"/>
      <c r="L12" s="1060"/>
      <c r="M12" s="1060"/>
      <c r="N12" s="1060"/>
      <c r="O12" s="1060"/>
      <c r="P12" s="1060"/>
      <c r="Q12" s="1060"/>
      <c r="R12" s="1060"/>
      <c r="S12" s="535"/>
      <c r="T12" s="535"/>
      <c r="U12" s="535"/>
      <c r="V12" s="535"/>
      <c r="W12" s="535"/>
      <c r="X12" s="535"/>
      <c r="Y12" s="535"/>
      <c r="Z12" s="535"/>
      <c r="AA12" s="535"/>
      <c r="AB12" s="535"/>
      <c r="AC12" s="535"/>
      <c r="AD12" s="535"/>
      <c r="AE12" s="1092"/>
      <c r="AF12" s="1092"/>
      <c r="AG12" s="1092"/>
      <c r="AH12" s="1092"/>
      <c r="AI12" s="91"/>
      <c r="AJ12" s="91"/>
      <c r="AK12" s="91"/>
      <c r="AL12" s="91"/>
      <c r="AM12" s="91"/>
      <c r="AN12" s="91"/>
      <c r="AO12" s="91"/>
      <c r="AP12" s="91"/>
      <c r="AQ12" s="91"/>
    </row>
    <row r="13" spans="1:64" ht="21" customHeight="1" thickBot="1" x14ac:dyDescent="0.3">
      <c r="A13" s="1084"/>
      <c r="B13" s="1084"/>
      <c r="C13" s="1084"/>
      <c r="D13" s="1085"/>
      <c r="E13" s="1505"/>
      <c r="F13" s="1506"/>
      <c r="G13" s="1506"/>
      <c r="H13" s="1506"/>
      <c r="I13" s="1506"/>
      <c r="J13" s="1506"/>
      <c r="K13" s="1506"/>
      <c r="L13" s="1506"/>
      <c r="M13" s="1506"/>
      <c r="N13" s="1506"/>
      <c r="O13" s="1506"/>
      <c r="P13" s="1506"/>
      <c r="Q13" s="1506"/>
      <c r="R13" s="1507"/>
      <c r="S13" s="997"/>
      <c r="T13" s="998"/>
      <c r="U13" s="998"/>
      <c r="V13" s="998"/>
      <c r="W13" s="998"/>
      <c r="X13" s="998"/>
      <c r="Y13" s="998"/>
      <c r="Z13" s="998"/>
      <c r="AA13" s="998"/>
      <c r="AB13" s="998"/>
      <c r="AC13" s="998"/>
      <c r="AD13" s="998"/>
      <c r="AE13" s="998"/>
      <c r="AF13" s="998"/>
      <c r="AG13" s="998"/>
      <c r="AH13" s="999"/>
      <c r="AI13" s="227" t="e">
        <f>AVERAGE(AI18,AI24,AI33,AI38,AI42)</f>
        <v>#DIV/0!</v>
      </c>
      <c r="AJ13" s="230"/>
      <c r="AK13" s="227" t="e">
        <f>AVERAGE(AK18,AK24,AK33,AK38,AK42)</f>
        <v>#DIV/0!</v>
      </c>
      <c r="AL13" s="230"/>
      <c r="AM13" s="227" t="e">
        <f>AVERAGE(AM18,AM24,AM33,AM38,AM42)</f>
        <v>#DIV/0!</v>
      </c>
      <c r="AN13" s="230"/>
      <c r="AO13" s="227" t="e">
        <f>AVERAGE(AO18,AO24,AO33,AO38,AO42)</f>
        <v>#DIV/0!</v>
      </c>
      <c r="AP13" s="230"/>
      <c r="AQ13" s="231" t="e">
        <f>SUM(AI13,AK13,AM13,AO13)</f>
        <v>#DIV/0!</v>
      </c>
    </row>
    <row r="14" spans="1:64" ht="114.75" customHeight="1" x14ac:dyDescent="0.25">
      <c r="A14" s="867" t="s">
        <v>97</v>
      </c>
      <c r="B14" s="870" t="s">
        <v>98</v>
      </c>
      <c r="C14" s="1102" t="s">
        <v>555</v>
      </c>
      <c r="D14" s="878" t="s">
        <v>100</v>
      </c>
      <c r="E14" s="1103">
        <v>0.05</v>
      </c>
      <c r="F14" s="1104" t="s">
        <v>593</v>
      </c>
      <c r="G14" s="876" t="s">
        <v>462</v>
      </c>
      <c r="H14" s="116" t="s">
        <v>40</v>
      </c>
      <c r="I14" s="117">
        <v>0.4</v>
      </c>
      <c r="J14" s="876" t="s">
        <v>417</v>
      </c>
      <c r="K14" s="1101" t="s">
        <v>418</v>
      </c>
      <c r="L14" s="876" t="s">
        <v>278</v>
      </c>
      <c r="M14" s="933" t="s">
        <v>335</v>
      </c>
      <c r="N14" s="876" t="s">
        <v>114</v>
      </c>
      <c r="O14" s="1017">
        <v>0</v>
      </c>
      <c r="P14" s="1511">
        <v>0</v>
      </c>
      <c r="Q14" s="919" t="s">
        <v>44</v>
      </c>
      <c r="R14" s="1040" t="s">
        <v>45</v>
      </c>
      <c r="S14" s="488">
        <v>0.5</v>
      </c>
      <c r="T14" s="559"/>
      <c r="U14" s="488"/>
      <c r="V14" s="564"/>
      <c r="W14" s="488"/>
      <c r="X14" s="574"/>
      <c r="Y14" s="488"/>
      <c r="Z14" s="565">
        <v>0.25</v>
      </c>
      <c r="AA14" s="488"/>
      <c r="AB14" s="498"/>
      <c r="AC14" s="566"/>
      <c r="AD14" s="567">
        <v>25</v>
      </c>
      <c r="AE14" s="533"/>
      <c r="AF14" s="527"/>
      <c r="AG14" s="527"/>
      <c r="AH14" s="534"/>
      <c r="AI14" s="591"/>
      <c r="AJ14" s="179"/>
      <c r="AK14" s="786"/>
      <c r="AL14" s="179"/>
      <c r="AM14" s="786"/>
      <c r="AN14" s="766"/>
      <c r="AO14" s="291"/>
      <c r="AP14" s="295"/>
      <c r="AQ14" s="226"/>
      <c r="AR14" s="90"/>
      <c r="AS14" s="90"/>
      <c r="AT14" s="90"/>
      <c r="AU14" s="90"/>
      <c r="AV14" s="90"/>
      <c r="AW14" s="90"/>
      <c r="AX14" s="90"/>
      <c r="AY14" s="90"/>
      <c r="AZ14" s="90"/>
      <c r="BA14" s="90"/>
      <c r="BB14" s="90"/>
      <c r="BC14" s="90"/>
      <c r="BD14" s="90"/>
      <c r="BE14" s="90"/>
      <c r="BF14" s="90"/>
      <c r="BG14" s="90"/>
      <c r="BH14" s="90"/>
      <c r="BI14" s="90"/>
      <c r="BJ14" s="90"/>
      <c r="BK14" s="90"/>
      <c r="BL14" s="90"/>
    </row>
    <row r="15" spans="1:64" ht="181.5" customHeight="1" x14ac:dyDescent="0.25">
      <c r="A15" s="868"/>
      <c r="B15" s="871"/>
      <c r="C15" s="984"/>
      <c r="D15" s="879"/>
      <c r="E15" s="1049"/>
      <c r="F15" s="990"/>
      <c r="G15" s="877"/>
      <c r="H15" s="118" t="s">
        <v>61</v>
      </c>
      <c r="I15" s="41">
        <v>0.2</v>
      </c>
      <c r="J15" s="877"/>
      <c r="K15" s="968"/>
      <c r="L15" s="877"/>
      <c r="M15" s="908"/>
      <c r="N15" s="877"/>
      <c r="O15" s="992"/>
      <c r="P15" s="1512"/>
      <c r="Q15" s="920"/>
      <c r="R15" s="970"/>
      <c r="S15" s="525">
        <v>8.3299999999999999E-2</v>
      </c>
      <c r="T15" s="526">
        <v>8.3299999999999999E-2</v>
      </c>
      <c r="U15" s="525">
        <v>8.3299999999999999E-2</v>
      </c>
      <c r="V15" s="526">
        <v>8.3299999999999999E-2</v>
      </c>
      <c r="W15" s="525">
        <v>8.3299999999999999E-2</v>
      </c>
      <c r="X15" s="526">
        <v>8.3299999999999999E-2</v>
      </c>
      <c r="Y15" s="525">
        <v>8.3299999999999999E-2</v>
      </c>
      <c r="Z15" s="526">
        <v>8.3299999999999999E-2</v>
      </c>
      <c r="AA15" s="525">
        <v>8.3299999999999999E-2</v>
      </c>
      <c r="AB15" s="526">
        <v>8.3299999999999999E-2</v>
      </c>
      <c r="AC15" s="525">
        <v>8.3299999999999999E-2</v>
      </c>
      <c r="AD15" s="529">
        <v>8.3299999999999999E-2</v>
      </c>
      <c r="AE15" s="579"/>
      <c r="AF15" s="579"/>
      <c r="AG15" s="579"/>
      <c r="AH15" s="532"/>
      <c r="AI15" s="591"/>
      <c r="AJ15" s="179"/>
      <c r="AK15" s="786"/>
      <c r="AL15" s="179"/>
      <c r="AM15" s="786"/>
      <c r="AN15" s="165"/>
      <c r="AO15" s="291"/>
      <c r="AP15" s="295"/>
      <c r="AQ15" s="226"/>
      <c r="AR15" s="90"/>
      <c r="AS15" s="90"/>
      <c r="AT15" s="90"/>
      <c r="AU15" s="90"/>
      <c r="AV15" s="90"/>
      <c r="AW15" s="90"/>
      <c r="AX15" s="90"/>
      <c r="AY15" s="90"/>
      <c r="AZ15" s="90"/>
      <c r="BA15" s="90"/>
      <c r="BB15" s="90"/>
      <c r="BC15" s="90"/>
      <c r="BD15" s="90"/>
      <c r="BE15" s="90"/>
      <c r="BF15" s="90"/>
      <c r="BG15" s="90"/>
      <c r="BH15" s="90"/>
      <c r="BI15" s="90"/>
      <c r="BJ15" s="90"/>
      <c r="BK15" s="90"/>
      <c r="BL15" s="90"/>
    </row>
    <row r="16" spans="1:64" ht="130.5" customHeight="1" x14ac:dyDescent="0.25">
      <c r="A16" s="868"/>
      <c r="B16" s="871"/>
      <c r="C16" s="984"/>
      <c r="D16" s="879"/>
      <c r="E16" s="1049"/>
      <c r="F16" s="990"/>
      <c r="G16" s="877"/>
      <c r="H16" s="118" t="s">
        <v>588</v>
      </c>
      <c r="I16" s="41">
        <v>0.2</v>
      </c>
      <c r="J16" s="877"/>
      <c r="K16" s="968"/>
      <c r="L16" s="877"/>
      <c r="M16" s="908"/>
      <c r="N16" s="877"/>
      <c r="O16" s="992"/>
      <c r="P16" s="1512"/>
      <c r="Q16" s="920"/>
      <c r="R16" s="970"/>
      <c r="S16" s="490"/>
      <c r="T16" s="557"/>
      <c r="U16" s="490"/>
      <c r="V16" s="568">
        <v>0.33</v>
      </c>
      <c r="W16" s="561"/>
      <c r="X16" s="569"/>
      <c r="Y16" s="561"/>
      <c r="Z16" s="569">
        <v>0.33</v>
      </c>
      <c r="AA16" s="562"/>
      <c r="AB16" s="563"/>
      <c r="AC16" s="570"/>
      <c r="AD16" s="571">
        <v>0.34</v>
      </c>
      <c r="AE16" s="531"/>
      <c r="AF16" s="528"/>
      <c r="AG16" s="528"/>
      <c r="AH16" s="532"/>
      <c r="AI16" s="591"/>
      <c r="AJ16" s="179"/>
      <c r="AK16" s="786"/>
      <c r="AL16" s="179"/>
      <c r="AM16" s="786"/>
      <c r="AN16" s="165"/>
      <c r="AO16" s="291"/>
      <c r="AP16" s="295"/>
      <c r="AQ16" s="226"/>
      <c r="AR16" s="90"/>
      <c r="AS16" s="90"/>
      <c r="AT16" s="90"/>
      <c r="AU16" s="90"/>
      <c r="AV16" s="90"/>
      <c r="AW16" s="90"/>
      <c r="AX16" s="90"/>
      <c r="AY16" s="90"/>
      <c r="AZ16" s="90"/>
      <c r="BA16" s="90"/>
      <c r="BB16" s="90"/>
      <c r="BC16" s="90"/>
      <c r="BD16" s="90"/>
      <c r="BE16" s="90"/>
      <c r="BF16" s="90"/>
      <c r="BG16" s="90"/>
      <c r="BH16" s="90"/>
      <c r="BI16" s="90"/>
      <c r="BJ16" s="90"/>
      <c r="BK16" s="90"/>
      <c r="BL16" s="90"/>
    </row>
    <row r="17" spans="1:64" ht="144.75" customHeight="1" thickBot="1" x14ac:dyDescent="0.3">
      <c r="A17" s="868"/>
      <c r="B17" s="871"/>
      <c r="C17" s="984"/>
      <c r="D17" s="879"/>
      <c r="E17" s="1049"/>
      <c r="F17" s="990"/>
      <c r="G17" s="877"/>
      <c r="H17" s="118" t="s">
        <v>428</v>
      </c>
      <c r="I17" s="41">
        <v>0.2</v>
      </c>
      <c r="J17" s="877"/>
      <c r="K17" s="968"/>
      <c r="L17" s="877"/>
      <c r="M17" s="908"/>
      <c r="N17" s="877"/>
      <c r="O17" s="992"/>
      <c r="P17" s="1512"/>
      <c r="Q17" s="920"/>
      <c r="R17" s="970"/>
      <c r="S17" s="525">
        <v>8.3299999999999999E-2</v>
      </c>
      <c r="T17" s="526">
        <v>8.3299999999999999E-2</v>
      </c>
      <c r="U17" s="525">
        <v>8.3299999999999999E-2</v>
      </c>
      <c r="V17" s="526">
        <v>8.3299999999999999E-2</v>
      </c>
      <c r="W17" s="525">
        <v>8.3299999999999999E-2</v>
      </c>
      <c r="X17" s="526">
        <v>8.3299999999999999E-2</v>
      </c>
      <c r="Y17" s="525">
        <v>8.3299999999999999E-2</v>
      </c>
      <c r="Z17" s="526">
        <v>8.3299999999999999E-2</v>
      </c>
      <c r="AA17" s="525">
        <v>8.3299999999999999E-2</v>
      </c>
      <c r="AB17" s="526">
        <v>8.3299999999999999E-2</v>
      </c>
      <c r="AC17" s="525">
        <v>8.3299999999999999E-2</v>
      </c>
      <c r="AD17" s="529">
        <v>8.3299999999999999E-2</v>
      </c>
      <c r="AE17" s="579"/>
      <c r="AF17" s="579"/>
      <c r="AG17" s="579"/>
      <c r="AH17" s="539"/>
      <c r="AI17" s="592"/>
      <c r="AJ17" s="179"/>
      <c r="AK17" s="581"/>
      <c r="AL17" s="179"/>
      <c r="AM17" s="581"/>
      <c r="AN17" s="165"/>
      <c r="AO17" s="280"/>
      <c r="AP17" s="292"/>
      <c r="AQ17" s="226"/>
      <c r="AR17" s="90"/>
      <c r="AS17" s="90"/>
      <c r="AT17" s="90"/>
      <c r="AU17" s="90"/>
      <c r="AV17" s="90"/>
      <c r="AW17" s="90"/>
      <c r="AX17" s="90"/>
      <c r="AY17" s="90"/>
      <c r="AZ17" s="90"/>
      <c r="BA17" s="90"/>
      <c r="BB17" s="90"/>
      <c r="BC17" s="90"/>
      <c r="BD17" s="90"/>
      <c r="BE17" s="90"/>
      <c r="BF17" s="90"/>
      <c r="BG17" s="90"/>
      <c r="BH17" s="90"/>
      <c r="BI17" s="90"/>
      <c r="BJ17" s="90"/>
      <c r="BK17" s="90"/>
      <c r="BL17" s="90"/>
    </row>
    <row r="18" spans="1:64" s="253" customFormat="1" ht="23.25" customHeight="1" thickBot="1" x14ac:dyDescent="0.35">
      <c r="A18" s="899"/>
      <c r="B18" s="901"/>
      <c r="C18" s="985"/>
      <c r="D18" s="903"/>
      <c r="E18" s="1050"/>
      <c r="F18" s="991"/>
      <c r="G18" s="966"/>
      <c r="H18" s="254"/>
      <c r="I18" s="213">
        <f>SUM(I14:I17)</f>
        <v>1</v>
      </c>
      <c r="J18" s="967"/>
      <c r="K18" s="916"/>
      <c r="L18" s="913"/>
      <c r="M18" s="925"/>
      <c r="N18" s="913"/>
      <c r="O18" s="935"/>
      <c r="P18" s="1513"/>
      <c r="Q18" s="864"/>
      <c r="R18" s="971"/>
      <c r="S18" s="1096" t="s">
        <v>609</v>
      </c>
      <c r="T18" s="1096"/>
      <c r="U18" s="1096"/>
      <c r="V18" s="1096"/>
      <c r="W18" s="1096"/>
      <c r="X18" s="1096"/>
      <c r="Y18" s="1096"/>
      <c r="Z18" s="1096"/>
      <c r="AA18" s="1096"/>
      <c r="AB18" s="1096"/>
      <c r="AC18" s="1096"/>
      <c r="AD18" s="1096"/>
      <c r="AE18" s="522"/>
      <c r="AF18" s="522"/>
      <c r="AG18" s="522"/>
      <c r="AH18" s="522"/>
      <c r="AI18" s="233" t="e">
        <f>AVERAGE(AI14:AI17)</f>
        <v>#DIV/0!</v>
      </c>
      <c r="AJ18" s="243"/>
      <c r="AK18" s="244" t="e">
        <f>AVERAGE(AK14:AK17)</f>
        <v>#DIV/0!</v>
      </c>
      <c r="AL18" s="243"/>
      <c r="AM18" s="244" t="e">
        <f>AVERAGE(AM14:AM17)</f>
        <v>#DIV/0!</v>
      </c>
      <c r="AN18" s="245"/>
      <c r="AO18" s="244" t="e">
        <f>AVERAGE(AO14:AO17)</f>
        <v>#DIV/0!</v>
      </c>
      <c r="AP18" s="294"/>
      <c r="AQ18" s="303" t="e">
        <f>AVERAGE(AQ14:AQ17)</f>
        <v>#DIV/0!</v>
      </c>
      <c r="AR18" s="252"/>
      <c r="AS18" s="252"/>
      <c r="AT18" s="252"/>
      <c r="AU18" s="252"/>
      <c r="AV18" s="252"/>
      <c r="AW18" s="252"/>
      <c r="AX18" s="252"/>
      <c r="AY18" s="252"/>
      <c r="AZ18" s="252"/>
      <c r="BA18" s="252"/>
      <c r="BB18" s="252"/>
      <c r="BC18" s="252"/>
      <c r="BD18" s="252"/>
      <c r="BE18" s="252"/>
      <c r="BF18" s="252"/>
      <c r="BG18" s="252"/>
      <c r="BH18" s="252"/>
      <c r="BI18" s="252"/>
      <c r="BJ18" s="252"/>
      <c r="BK18" s="252"/>
      <c r="BL18" s="252"/>
    </row>
    <row r="19" spans="1:64" s="147" customFormat="1" ht="45" customHeight="1" x14ac:dyDescent="0.25">
      <c r="A19" s="867" t="s">
        <v>97</v>
      </c>
      <c r="B19" s="870" t="s">
        <v>98</v>
      </c>
      <c r="C19" s="870" t="s">
        <v>107</v>
      </c>
      <c r="D19" s="870" t="s">
        <v>108</v>
      </c>
      <c r="E19" s="1504">
        <v>0.05</v>
      </c>
      <c r="F19" s="876" t="s">
        <v>109</v>
      </c>
      <c r="G19" s="1053" t="s">
        <v>464</v>
      </c>
      <c r="H19" s="283" t="s">
        <v>110</v>
      </c>
      <c r="I19" s="117">
        <v>0.2</v>
      </c>
      <c r="J19" s="933" t="s">
        <v>111</v>
      </c>
      <c r="K19" s="929" t="s">
        <v>112</v>
      </c>
      <c r="L19" s="931" t="s">
        <v>470</v>
      </c>
      <c r="M19" s="933" t="s">
        <v>335</v>
      </c>
      <c r="N19" s="876" t="s">
        <v>114</v>
      </c>
      <c r="O19" s="1031">
        <v>0</v>
      </c>
      <c r="P19" s="1508">
        <v>0</v>
      </c>
      <c r="Q19" s="919" t="s">
        <v>46</v>
      </c>
      <c r="R19" s="1131" t="s">
        <v>45</v>
      </c>
      <c r="S19" s="525">
        <v>8.3299999999999999E-2</v>
      </c>
      <c r="T19" s="526">
        <v>8.3299999999999999E-2</v>
      </c>
      <c r="U19" s="525">
        <v>8.3299999999999999E-2</v>
      </c>
      <c r="V19" s="526">
        <v>8.3299999999999999E-2</v>
      </c>
      <c r="W19" s="525">
        <v>8.3299999999999999E-2</v>
      </c>
      <c r="X19" s="526">
        <v>8.3299999999999999E-2</v>
      </c>
      <c r="Y19" s="525">
        <v>8.3299999999999999E-2</v>
      </c>
      <c r="Z19" s="526">
        <v>8.3299999999999999E-2</v>
      </c>
      <c r="AA19" s="525">
        <v>8.3299999999999999E-2</v>
      </c>
      <c r="AB19" s="526">
        <v>8.3299999999999999E-2</v>
      </c>
      <c r="AC19" s="525">
        <v>8.3299999999999999E-2</v>
      </c>
      <c r="AD19" s="529">
        <v>8.3299999999999999E-2</v>
      </c>
      <c r="AE19" s="579"/>
      <c r="AF19" s="579"/>
      <c r="AG19" s="579"/>
      <c r="AH19" s="508"/>
      <c r="AI19" s="584"/>
      <c r="AJ19" s="179"/>
      <c r="AK19" s="584"/>
      <c r="AL19" s="179"/>
      <c r="AM19" s="584"/>
      <c r="AN19" s="165"/>
      <c r="AO19" s="280"/>
      <c r="AP19" s="300"/>
      <c r="AQ19" s="351"/>
    </row>
    <row r="20" spans="1:64" s="147" customFormat="1" ht="42.75" customHeight="1" x14ac:dyDescent="0.25">
      <c r="A20" s="868"/>
      <c r="B20" s="871"/>
      <c r="C20" s="871"/>
      <c r="D20" s="871"/>
      <c r="E20" s="1490"/>
      <c r="F20" s="877"/>
      <c r="G20" s="905"/>
      <c r="H20" s="45" t="s">
        <v>115</v>
      </c>
      <c r="I20" s="41">
        <v>0.2</v>
      </c>
      <c r="J20" s="908"/>
      <c r="K20" s="911"/>
      <c r="L20" s="923"/>
      <c r="M20" s="908"/>
      <c r="N20" s="877"/>
      <c r="O20" s="1046"/>
      <c r="P20" s="1502"/>
      <c r="Q20" s="920"/>
      <c r="R20" s="1133"/>
      <c r="S20" s="525">
        <v>8.3299999999999999E-2</v>
      </c>
      <c r="T20" s="526">
        <v>8.3299999999999999E-2</v>
      </c>
      <c r="U20" s="525">
        <v>8.3299999999999999E-2</v>
      </c>
      <c r="V20" s="526">
        <v>8.3299999999999999E-2</v>
      </c>
      <c r="W20" s="525">
        <v>8.3299999999999999E-2</v>
      </c>
      <c r="X20" s="526">
        <v>8.3299999999999999E-2</v>
      </c>
      <c r="Y20" s="525">
        <v>8.3299999999999999E-2</v>
      </c>
      <c r="Z20" s="526">
        <v>8.3299999999999999E-2</v>
      </c>
      <c r="AA20" s="525">
        <v>8.3299999999999999E-2</v>
      </c>
      <c r="AB20" s="526">
        <v>8.3299999999999999E-2</v>
      </c>
      <c r="AC20" s="525">
        <v>8.3299999999999999E-2</v>
      </c>
      <c r="AD20" s="529">
        <v>8.3299999999999999E-2</v>
      </c>
      <c r="AE20" s="579"/>
      <c r="AF20" s="579"/>
      <c r="AG20" s="579"/>
      <c r="AH20" s="508"/>
      <c r="AI20" s="584"/>
      <c r="AJ20" s="179"/>
      <c r="AK20" s="584"/>
      <c r="AL20" s="179"/>
      <c r="AM20" s="584"/>
      <c r="AN20" s="165"/>
      <c r="AO20" s="280"/>
      <c r="AP20" s="300"/>
      <c r="AQ20" s="351"/>
    </row>
    <row r="21" spans="1:64" s="147" customFormat="1" ht="38.25" customHeight="1" x14ac:dyDescent="0.25">
      <c r="A21" s="868"/>
      <c r="B21" s="871"/>
      <c r="C21" s="871"/>
      <c r="D21" s="871"/>
      <c r="E21" s="1490"/>
      <c r="F21" s="877"/>
      <c r="G21" s="905"/>
      <c r="H21" s="45" t="s">
        <v>41</v>
      </c>
      <c r="I21" s="41">
        <v>0.2</v>
      </c>
      <c r="J21" s="908"/>
      <c r="K21" s="911"/>
      <c r="L21" s="923"/>
      <c r="M21" s="908"/>
      <c r="N21" s="877"/>
      <c r="O21" s="1046"/>
      <c r="P21" s="1502"/>
      <c r="Q21" s="920"/>
      <c r="R21" s="1133"/>
      <c r="S21" s="525">
        <v>8.3299999999999999E-2</v>
      </c>
      <c r="T21" s="526">
        <v>8.3299999999999999E-2</v>
      </c>
      <c r="U21" s="525">
        <v>8.3299999999999999E-2</v>
      </c>
      <c r="V21" s="526">
        <v>8.3299999999999999E-2</v>
      </c>
      <c r="W21" s="525">
        <v>8.3299999999999999E-2</v>
      </c>
      <c r="X21" s="526">
        <v>8.3299999999999999E-2</v>
      </c>
      <c r="Y21" s="525">
        <v>8.3299999999999999E-2</v>
      </c>
      <c r="Z21" s="526">
        <v>8.3299999999999999E-2</v>
      </c>
      <c r="AA21" s="525">
        <v>8.3299999999999999E-2</v>
      </c>
      <c r="AB21" s="526">
        <v>8.3299999999999999E-2</v>
      </c>
      <c r="AC21" s="525">
        <v>8.3299999999999999E-2</v>
      </c>
      <c r="AD21" s="529">
        <v>8.3299999999999999E-2</v>
      </c>
      <c r="AE21" s="579"/>
      <c r="AF21" s="579"/>
      <c r="AG21" s="579"/>
      <c r="AH21" s="508"/>
      <c r="AI21" s="584"/>
      <c r="AJ21" s="179"/>
      <c r="AK21" s="584"/>
      <c r="AL21" s="179"/>
      <c r="AM21" s="584"/>
      <c r="AN21" s="165"/>
      <c r="AO21" s="280"/>
      <c r="AP21" s="300"/>
      <c r="AQ21" s="351"/>
    </row>
    <row r="22" spans="1:64" s="147" customFormat="1" ht="45" customHeight="1" x14ac:dyDescent="0.25">
      <c r="A22" s="868"/>
      <c r="B22" s="871"/>
      <c r="C22" s="871"/>
      <c r="D22" s="871"/>
      <c r="E22" s="1490"/>
      <c r="F22" s="877"/>
      <c r="G22" s="905"/>
      <c r="H22" s="45" t="s">
        <v>116</v>
      </c>
      <c r="I22" s="41">
        <v>0.2</v>
      </c>
      <c r="J22" s="908"/>
      <c r="K22" s="911"/>
      <c r="L22" s="923"/>
      <c r="M22" s="908"/>
      <c r="N22" s="877"/>
      <c r="O22" s="1046"/>
      <c r="P22" s="1502"/>
      <c r="Q22" s="920"/>
      <c r="R22" s="1133"/>
      <c r="S22" s="525">
        <v>8.3299999999999999E-2</v>
      </c>
      <c r="T22" s="526">
        <v>8.3299999999999999E-2</v>
      </c>
      <c r="U22" s="525">
        <v>8.3299999999999999E-2</v>
      </c>
      <c r="V22" s="526">
        <v>8.3299999999999999E-2</v>
      </c>
      <c r="W22" s="525">
        <v>8.3299999999999999E-2</v>
      </c>
      <c r="X22" s="526">
        <v>8.3299999999999999E-2</v>
      </c>
      <c r="Y22" s="525">
        <v>8.3299999999999999E-2</v>
      </c>
      <c r="Z22" s="526">
        <v>8.3299999999999999E-2</v>
      </c>
      <c r="AA22" s="525">
        <v>8.3299999999999999E-2</v>
      </c>
      <c r="AB22" s="526">
        <v>8.3299999999999999E-2</v>
      </c>
      <c r="AC22" s="525">
        <v>8.3299999999999999E-2</v>
      </c>
      <c r="AD22" s="529">
        <v>8.3299999999999999E-2</v>
      </c>
      <c r="AE22" s="579"/>
      <c r="AF22" s="579"/>
      <c r="AG22" s="579"/>
      <c r="AH22" s="508"/>
      <c r="AI22" s="584"/>
      <c r="AJ22" s="748"/>
      <c r="AK22" s="584"/>
      <c r="AL22" s="179"/>
      <c r="AM22" s="584"/>
      <c r="AN22" s="165"/>
      <c r="AO22" s="280"/>
      <c r="AP22" s="300"/>
      <c r="AQ22" s="351"/>
    </row>
    <row r="23" spans="1:64" s="147" customFormat="1" ht="42.75" customHeight="1" thickBot="1" x14ac:dyDescent="0.3">
      <c r="A23" s="868"/>
      <c r="B23" s="871"/>
      <c r="C23" s="871"/>
      <c r="D23" s="871"/>
      <c r="E23" s="1490"/>
      <c r="F23" s="877"/>
      <c r="G23" s="905"/>
      <c r="H23" s="46" t="s">
        <v>42</v>
      </c>
      <c r="I23" s="42">
        <v>0.2</v>
      </c>
      <c r="J23" s="908"/>
      <c r="K23" s="911"/>
      <c r="L23" s="923"/>
      <c r="M23" s="908"/>
      <c r="N23" s="877"/>
      <c r="O23" s="1046"/>
      <c r="P23" s="1502"/>
      <c r="Q23" s="920"/>
      <c r="R23" s="1133"/>
      <c r="S23" s="525">
        <v>8.3299999999999999E-2</v>
      </c>
      <c r="T23" s="526">
        <v>8.3299999999999999E-2</v>
      </c>
      <c r="U23" s="525">
        <v>8.3299999999999999E-2</v>
      </c>
      <c r="V23" s="526">
        <v>8.3299999999999999E-2</v>
      </c>
      <c r="W23" s="525">
        <v>8.3299999999999999E-2</v>
      </c>
      <c r="X23" s="526">
        <v>8.3299999999999999E-2</v>
      </c>
      <c r="Y23" s="525">
        <v>8.3299999999999999E-2</v>
      </c>
      <c r="Z23" s="526">
        <v>8.3299999999999999E-2</v>
      </c>
      <c r="AA23" s="525">
        <v>8.3299999999999999E-2</v>
      </c>
      <c r="AB23" s="526">
        <v>8.3299999999999999E-2</v>
      </c>
      <c r="AC23" s="525">
        <v>8.3299999999999999E-2</v>
      </c>
      <c r="AD23" s="529">
        <v>8.3299999999999999E-2</v>
      </c>
      <c r="AE23" s="579"/>
      <c r="AF23" s="579"/>
      <c r="AG23" s="579"/>
      <c r="AH23" s="508"/>
      <c r="AI23" s="583"/>
      <c r="AJ23" s="179"/>
      <c r="AK23" s="583"/>
      <c r="AL23" s="179"/>
      <c r="AM23" s="583"/>
      <c r="AN23" s="165"/>
      <c r="AO23" s="288"/>
      <c r="AP23" s="318"/>
      <c r="AQ23" s="351"/>
    </row>
    <row r="24" spans="1:64" s="147" customFormat="1" ht="16.2" thickBot="1" x14ac:dyDescent="0.3">
      <c r="A24" s="868"/>
      <c r="B24" s="871"/>
      <c r="C24" s="871"/>
      <c r="D24" s="871"/>
      <c r="E24" s="1490"/>
      <c r="F24" s="877"/>
      <c r="G24" s="1492"/>
      <c r="H24" s="211"/>
      <c r="I24" s="212">
        <f>SUM(I19:I23)</f>
        <v>1</v>
      </c>
      <c r="J24" s="1280"/>
      <c r="K24" s="911"/>
      <c r="L24" s="923"/>
      <c r="M24" s="908"/>
      <c r="N24" s="877"/>
      <c r="O24" s="1046"/>
      <c r="P24" s="1502"/>
      <c r="Q24" s="920"/>
      <c r="R24" s="1133"/>
      <c r="S24" s="995"/>
      <c r="T24" s="996"/>
      <c r="U24" s="996"/>
      <c r="V24" s="996"/>
      <c r="W24" s="996"/>
      <c r="X24" s="996"/>
      <c r="Y24" s="996"/>
      <c r="Z24" s="996"/>
      <c r="AA24" s="996"/>
      <c r="AB24" s="996"/>
      <c r="AC24" s="996"/>
      <c r="AD24" s="996"/>
      <c r="AE24" s="549"/>
      <c r="AF24" s="549"/>
      <c r="AG24" s="549"/>
      <c r="AH24" s="549"/>
      <c r="AI24" s="328" t="e">
        <f>AVERAGE(AI19:AI23)</f>
        <v>#DIV/0!</v>
      </c>
      <c r="AJ24" s="245"/>
      <c r="AK24" s="328" t="e">
        <f>AVERAGE(AK19:AK23)</f>
        <v>#DIV/0!</v>
      </c>
      <c r="AL24" s="245"/>
      <c r="AM24" s="244" t="e">
        <f>AVERAGE(AM19:AM23)</f>
        <v>#DIV/0!</v>
      </c>
      <c r="AN24" s="245"/>
      <c r="AO24" s="244" t="e">
        <f>AVERAGE(AO19:AO23)</f>
        <v>#DIV/0!</v>
      </c>
      <c r="AP24" s="335"/>
      <c r="AQ24" s="303" t="e">
        <f>AVERAGE(AQ19:AQ23)</f>
        <v>#DIV/0!</v>
      </c>
    </row>
    <row r="25" spans="1:64" s="147" customFormat="1" ht="247.5" customHeight="1" x14ac:dyDescent="0.25">
      <c r="A25" s="868" t="s">
        <v>97</v>
      </c>
      <c r="B25" s="871" t="s">
        <v>437</v>
      </c>
      <c r="C25" s="871" t="s">
        <v>438</v>
      </c>
      <c r="D25" s="871" t="s">
        <v>439</v>
      </c>
      <c r="E25" s="1490">
        <v>0.3</v>
      </c>
      <c r="F25" s="877" t="s">
        <v>296</v>
      </c>
      <c r="G25" s="905" t="s">
        <v>297</v>
      </c>
      <c r="H25" s="43" t="s">
        <v>433</v>
      </c>
      <c r="I25" s="44">
        <v>0.14280000000000001</v>
      </c>
      <c r="J25" s="41" t="s">
        <v>298</v>
      </c>
      <c r="K25" s="170" t="s">
        <v>299</v>
      </c>
      <c r="L25" s="170" t="s">
        <v>300</v>
      </c>
      <c r="M25" s="348" t="s">
        <v>301</v>
      </c>
      <c r="N25" s="908" t="s">
        <v>302</v>
      </c>
      <c r="O25" s="1046" t="s">
        <v>303</v>
      </c>
      <c r="P25" s="1502" t="s">
        <v>303</v>
      </c>
      <c r="Q25" s="920" t="s">
        <v>304</v>
      </c>
      <c r="R25" s="1133" t="s">
        <v>305</v>
      </c>
      <c r="S25" s="525"/>
      <c r="T25" s="526"/>
      <c r="U25" s="488">
        <v>0.7</v>
      </c>
      <c r="V25" s="526"/>
      <c r="W25" s="525"/>
      <c r="X25" s="526">
        <v>0.1</v>
      </c>
      <c r="Y25" s="525"/>
      <c r="Z25" s="526"/>
      <c r="AA25" s="525">
        <v>0.1</v>
      </c>
      <c r="AB25" s="526"/>
      <c r="AC25" s="525"/>
      <c r="AD25" s="529">
        <v>0.1</v>
      </c>
      <c r="AE25" s="579"/>
      <c r="AF25" s="579"/>
      <c r="AG25" s="579"/>
      <c r="AH25" s="1498"/>
      <c r="AI25" s="585"/>
      <c r="AJ25" s="130"/>
      <c r="AK25" s="290"/>
      <c r="AL25" s="712"/>
      <c r="AM25" s="290"/>
      <c r="AN25" s="784"/>
      <c r="AO25" s="291"/>
      <c r="AP25" s="319"/>
      <c r="AQ25" s="351"/>
    </row>
    <row r="26" spans="1:64" s="147" customFormat="1" ht="163.5" customHeight="1" x14ac:dyDescent="0.25">
      <c r="A26" s="868"/>
      <c r="B26" s="871"/>
      <c r="C26" s="871"/>
      <c r="D26" s="871"/>
      <c r="E26" s="1490"/>
      <c r="F26" s="877"/>
      <c r="G26" s="905"/>
      <c r="H26" s="45" t="s">
        <v>306</v>
      </c>
      <c r="I26" s="41">
        <v>0.14280000000000001</v>
      </c>
      <c r="J26" s="41" t="s">
        <v>307</v>
      </c>
      <c r="K26" s="52" t="s">
        <v>308</v>
      </c>
      <c r="L26" s="52" t="s">
        <v>309</v>
      </c>
      <c r="M26" s="52" t="s">
        <v>301</v>
      </c>
      <c r="N26" s="908"/>
      <c r="O26" s="1046"/>
      <c r="P26" s="1502"/>
      <c r="Q26" s="920"/>
      <c r="R26" s="1133"/>
      <c r="S26" s="488">
        <v>1</v>
      </c>
      <c r="T26" s="498"/>
      <c r="U26" s="525"/>
      <c r="V26" s="526"/>
      <c r="W26" s="525"/>
      <c r="X26" s="526"/>
      <c r="Y26" s="525"/>
      <c r="Z26" s="526"/>
      <c r="AA26" s="525"/>
      <c r="AB26" s="526"/>
      <c r="AC26" s="525"/>
      <c r="AD26" s="529"/>
      <c r="AE26" s="508"/>
      <c r="AF26" s="508"/>
      <c r="AG26" s="508"/>
      <c r="AH26" s="1499"/>
      <c r="AI26" s="585"/>
      <c r="AJ26" s="130"/>
      <c r="AK26" s="291"/>
      <c r="AL26" s="713"/>
      <c r="AM26" s="291"/>
      <c r="AN26" s="784"/>
      <c r="AO26" s="291"/>
      <c r="AP26" s="319"/>
      <c r="AQ26" s="351"/>
    </row>
    <row r="27" spans="1:64" s="147" customFormat="1" ht="186.75" customHeight="1" x14ac:dyDescent="0.25">
      <c r="A27" s="868"/>
      <c r="B27" s="871"/>
      <c r="C27" s="871"/>
      <c r="D27" s="871"/>
      <c r="E27" s="1490"/>
      <c r="F27" s="877"/>
      <c r="G27" s="905"/>
      <c r="H27" s="45" t="s">
        <v>434</v>
      </c>
      <c r="I27" s="41">
        <v>0.14280000000000001</v>
      </c>
      <c r="J27" s="41" t="s">
        <v>310</v>
      </c>
      <c r="K27" s="153" t="s">
        <v>311</v>
      </c>
      <c r="L27" s="153" t="s">
        <v>312</v>
      </c>
      <c r="M27" s="153" t="s">
        <v>501</v>
      </c>
      <c r="N27" s="908"/>
      <c r="O27" s="1046"/>
      <c r="P27" s="1502"/>
      <c r="Q27" s="920"/>
      <c r="R27" s="1133"/>
      <c r="S27" s="525">
        <v>8.3299999999999999E-2</v>
      </c>
      <c r="T27" s="526">
        <v>8.3299999999999999E-2</v>
      </c>
      <c r="U27" s="525">
        <v>8.3299999999999999E-2</v>
      </c>
      <c r="V27" s="526">
        <v>8.3299999999999999E-2</v>
      </c>
      <c r="W27" s="525">
        <v>8.3299999999999999E-2</v>
      </c>
      <c r="X27" s="526">
        <v>8.3299999999999999E-2</v>
      </c>
      <c r="Y27" s="525">
        <v>8.3299999999999999E-2</v>
      </c>
      <c r="Z27" s="526">
        <v>8.3299999999999999E-2</v>
      </c>
      <c r="AA27" s="525">
        <v>8.3299999999999999E-2</v>
      </c>
      <c r="AB27" s="526">
        <v>8.3299999999999999E-2</v>
      </c>
      <c r="AC27" s="525">
        <v>8.3299999999999999E-2</v>
      </c>
      <c r="AD27" s="529">
        <v>8.3299999999999999E-2</v>
      </c>
      <c r="AE27" s="579"/>
      <c r="AF27" s="579"/>
      <c r="AG27" s="579"/>
      <c r="AH27" s="1499"/>
      <c r="AI27" s="585"/>
      <c r="AJ27" s="130"/>
      <c r="AK27" s="290"/>
      <c r="AL27" s="713"/>
      <c r="AM27" s="290"/>
      <c r="AN27" s="784"/>
      <c r="AO27" s="291"/>
      <c r="AP27" s="319"/>
      <c r="AQ27" s="351"/>
    </row>
    <row r="28" spans="1:64" s="147" customFormat="1" ht="42.75" customHeight="1" x14ac:dyDescent="0.25">
      <c r="A28" s="868"/>
      <c r="B28" s="871"/>
      <c r="C28" s="871"/>
      <c r="D28" s="871"/>
      <c r="E28" s="1490"/>
      <c r="F28" s="877"/>
      <c r="G28" s="905"/>
      <c r="H28" s="923" t="s">
        <v>313</v>
      </c>
      <c r="I28" s="1497">
        <v>0.14280000000000001</v>
      </c>
      <c r="J28" s="1497" t="s">
        <v>314</v>
      </c>
      <c r="K28" s="890" t="s">
        <v>315</v>
      </c>
      <c r="L28" s="890" t="s">
        <v>316</v>
      </c>
      <c r="M28" s="890" t="s">
        <v>317</v>
      </c>
      <c r="N28" s="908"/>
      <c r="O28" s="1046"/>
      <c r="P28" s="1502"/>
      <c r="Q28" s="920"/>
      <c r="R28" s="1133"/>
      <c r="S28" s="525">
        <v>8.3299999999999999E-2</v>
      </c>
      <c r="T28" s="526">
        <v>8.3299999999999999E-2</v>
      </c>
      <c r="U28" s="525">
        <v>8.3299999999999999E-2</v>
      </c>
      <c r="V28" s="526">
        <v>8.3299999999999999E-2</v>
      </c>
      <c r="W28" s="525">
        <v>8.3299999999999999E-2</v>
      </c>
      <c r="X28" s="526">
        <v>8.3299999999999999E-2</v>
      </c>
      <c r="Y28" s="525">
        <v>8.3299999999999999E-2</v>
      </c>
      <c r="Z28" s="526">
        <v>8.3299999999999999E-2</v>
      </c>
      <c r="AA28" s="525">
        <v>8.3299999999999999E-2</v>
      </c>
      <c r="AB28" s="526">
        <v>8.3299999999999999E-2</v>
      </c>
      <c r="AC28" s="525">
        <v>8.3299999999999999E-2</v>
      </c>
      <c r="AD28" s="529">
        <v>8.3299999999999999E-2</v>
      </c>
      <c r="AE28" s="579"/>
      <c r="AF28" s="579"/>
      <c r="AG28" s="579"/>
      <c r="AH28" s="1499"/>
      <c r="AI28" s="585"/>
      <c r="AJ28" s="130"/>
      <c r="AK28" s="1488"/>
      <c r="AL28" s="1509"/>
      <c r="AM28" s="1495"/>
      <c r="AN28" s="1493"/>
      <c r="AO28" s="1484"/>
      <c r="AP28" s="1486"/>
      <c r="AQ28" s="351"/>
    </row>
    <row r="29" spans="1:64" s="147" customFormat="1" ht="48.75" customHeight="1" x14ac:dyDescent="0.25">
      <c r="A29" s="868"/>
      <c r="B29" s="871"/>
      <c r="C29" s="871"/>
      <c r="D29" s="871"/>
      <c r="E29" s="1490"/>
      <c r="F29" s="877"/>
      <c r="G29" s="905"/>
      <c r="H29" s="923"/>
      <c r="I29" s="1497"/>
      <c r="J29" s="1497"/>
      <c r="K29" s="890"/>
      <c r="L29" s="890"/>
      <c r="M29" s="890"/>
      <c r="N29" s="908"/>
      <c r="O29" s="1046"/>
      <c r="P29" s="1502"/>
      <c r="Q29" s="920"/>
      <c r="R29" s="1133"/>
      <c r="S29" s="525">
        <v>8.3299999999999999E-2</v>
      </c>
      <c r="T29" s="526">
        <v>8.3299999999999999E-2</v>
      </c>
      <c r="U29" s="525">
        <v>8.3299999999999999E-2</v>
      </c>
      <c r="V29" s="526">
        <v>8.3299999999999999E-2</v>
      </c>
      <c r="W29" s="525">
        <v>8.3299999999999999E-2</v>
      </c>
      <c r="X29" s="526">
        <v>8.3299999999999999E-2</v>
      </c>
      <c r="Y29" s="525">
        <v>8.3299999999999999E-2</v>
      </c>
      <c r="Z29" s="526">
        <v>8.3299999999999999E-2</v>
      </c>
      <c r="AA29" s="525">
        <v>8.3299999999999999E-2</v>
      </c>
      <c r="AB29" s="526">
        <v>8.3299999999999999E-2</v>
      </c>
      <c r="AC29" s="525">
        <v>8.3299999999999999E-2</v>
      </c>
      <c r="AD29" s="529">
        <v>8.3299999999999999E-2</v>
      </c>
      <c r="AE29" s="579"/>
      <c r="AF29" s="579"/>
      <c r="AG29" s="579"/>
      <c r="AH29" s="1499"/>
      <c r="AI29" s="585"/>
      <c r="AJ29" s="130"/>
      <c r="AK29" s="1489"/>
      <c r="AL29" s="1510"/>
      <c r="AM29" s="1496"/>
      <c r="AN29" s="1494"/>
      <c r="AO29" s="1485"/>
      <c r="AP29" s="1487"/>
      <c r="AQ29" s="351"/>
    </row>
    <row r="30" spans="1:64" s="147" customFormat="1" ht="75" x14ac:dyDescent="0.25">
      <c r="A30" s="868"/>
      <c r="B30" s="871"/>
      <c r="C30" s="871"/>
      <c r="D30" s="871"/>
      <c r="E30" s="1490"/>
      <c r="F30" s="877"/>
      <c r="G30" s="905"/>
      <c r="H30" s="45" t="s">
        <v>318</v>
      </c>
      <c r="I30" s="41">
        <v>0.14280000000000001</v>
      </c>
      <c r="J30" s="41" t="s">
        <v>502</v>
      </c>
      <c r="K30" s="153" t="s">
        <v>319</v>
      </c>
      <c r="L30" s="153" t="s">
        <v>503</v>
      </c>
      <c r="M30" s="153" t="s">
        <v>320</v>
      </c>
      <c r="N30" s="908"/>
      <c r="O30" s="1046"/>
      <c r="P30" s="1502"/>
      <c r="Q30" s="920"/>
      <c r="R30" s="1133"/>
      <c r="S30" s="525">
        <v>8.3299999999999999E-2</v>
      </c>
      <c r="T30" s="526">
        <v>8.3299999999999999E-2</v>
      </c>
      <c r="U30" s="525">
        <v>8.3299999999999999E-2</v>
      </c>
      <c r="V30" s="526">
        <v>8.3299999999999999E-2</v>
      </c>
      <c r="W30" s="525">
        <v>8.3299999999999999E-2</v>
      </c>
      <c r="X30" s="526">
        <v>8.3299999999999999E-2</v>
      </c>
      <c r="Y30" s="525">
        <v>8.3299999999999999E-2</v>
      </c>
      <c r="Z30" s="526">
        <v>8.3299999999999999E-2</v>
      </c>
      <c r="AA30" s="525">
        <v>8.3299999999999999E-2</v>
      </c>
      <c r="AB30" s="526">
        <v>8.3299999999999999E-2</v>
      </c>
      <c r="AC30" s="525">
        <v>8.3299999999999999E-2</v>
      </c>
      <c r="AD30" s="529">
        <v>8.3299999999999999E-2</v>
      </c>
      <c r="AE30" s="579"/>
      <c r="AF30" s="579"/>
      <c r="AG30" s="579"/>
      <c r="AH30" s="1499"/>
      <c r="AI30" s="585"/>
      <c r="AJ30" s="130"/>
      <c r="AK30" s="290"/>
      <c r="AL30" s="713"/>
      <c r="AM30" s="290"/>
      <c r="AN30" s="784"/>
      <c r="AO30" s="291"/>
      <c r="AP30" s="319"/>
      <c r="AQ30" s="351"/>
    </row>
    <row r="31" spans="1:64" s="147" customFormat="1" ht="75" x14ac:dyDescent="0.25">
      <c r="A31" s="868"/>
      <c r="B31" s="871"/>
      <c r="C31" s="871"/>
      <c r="D31" s="871"/>
      <c r="E31" s="1490"/>
      <c r="F31" s="877"/>
      <c r="G31" s="905"/>
      <c r="H31" s="45" t="s">
        <v>321</v>
      </c>
      <c r="I31" s="41">
        <v>0.14280000000000001</v>
      </c>
      <c r="J31" s="41" t="s">
        <v>322</v>
      </c>
      <c r="K31" s="153" t="s">
        <v>323</v>
      </c>
      <c r="L31" s="153" t="s">
        <v>324</v>
      </c>
      <c r="M31" s="153" t="s">
        <v>325</v>
      </c>
      <c r="N31" s="908"/>
      <c r="O31" s="1046"/>
      <c r="P31" s="1502"/>
      <c r="Q31" s="920"/>
      <c r="R31" s="1133"/>
      <c r="S31" s="525">
        <v>8.3299999999999999E-2</v>
      </c>
      <c r="T31" s="526">
        <v>8.3299999999999999E-2</v>
      </c>
      <c r="U31" s="525">
        <v>8.3299999999999999E-2</v>
      </c>
      <c r="V31" s="526">
        <v>8.3299999999999999E-2</v>
      </c>
      <c r="W31" s="525">
        <v>8.3299999999999999E-2</v>
      </c>
      <c r="X31" s="526">
        <v>8.3299999999999999E-2</v>
      </c>
      <c r="Y31" s="525">
        <v>8.3299999999999999E-2</v>
      </c>
      <c r="Z31" s="526">
        <v>8.3299999999999999E-2</v>
      </c>
      <c r="AA31" s="525">
        <v>8.3299999999999999E-2</v>
      </c>
      <c r="AB31" s="526">
        <v>8.3299999999999999E-2</v>
      </c>
      <c r="AC31" s="525">
        <v>8.3299999999999999E-2</v>
      </c>
      <c r="AD31" s="529">
        <v>8.3299999999999999E-2</v>
      </c>
      <c r="AE31" s="579"/>
      <c r="AF31" s="579"/>
      <c r="AG31" s="579"/>
      <c r="AH31" s="1499"/>
      <c r="AI31" s="585"/>
      <c r="AJ31" s="130"/>
      <c r="AK31" s="290"/>
      <c r="AL31" s="713"/>
      <c r="AM31" s="290"/>
      <c r="AN31" s="785"/>
      <c r="AO31" s="291"/>
      <c r="AP31" s="319"/>
      <c r="AQ31" s="351"/>
    </row>
    <row r="32" spans="1:64" s="147" customFormat="1" ht="45.6" thickBot="1" x14ac:dyDescent="0.3">
      <c r="A32" s="868"/>
      <c r="B32" s="871"/>
      <c r="C32" s="871"/>
      <c r="D32" s="871"/>
      <c r="E32" s="1490"/>
      <c r="F32" s="877"/>
      <c r="G32" s="905"/>
      <c r="H32" s="46" t="s">
        <v>504</v>
      </c>
      <c r="I32" s="42">
        <v>0.14280000000000001</v>
      </c>
      <c r="J32" s="41" t="s">
        <v>326</v>
      </c>
      <c r="K32" s="52" t="s">
        <v>327</v>
      </c>
      <c r="L32" s="52" t="s">
        <v>328</v>
      </c>
      <c r="M32" s="52" t="s">
        <v>329</v>
      </c>
      <c r="N32" s="908"/>
      <c r="O32" s="1046"/>
      <c r="P32" s="1502"/>
      <c r="Q32" s="920"/>
      <c r="R32" s="1133"/>
      <c r="S32" s="525">
        <v>8.3299999999999999E-2</v>
      </c>
      <c r="T32" s="526">
        <v>8.3299999999999999E-2</v>
      </c>
      <c r="U32" s="525">
        <v>8.3299999999999999E-2</v>
      </c>
      <c r="V32" s="526">
        <v>8.3299999999999999E-2</v>
      </c>
      <c r="W32" s="525">
        <v>8.3299999999999999E-2</v>
      </c>
      <c r="X32" s="526">
        <v>8.3299999999999999E-2</v>
      </c>
      <c r="Y32" s="525">
        <v>8.3299999999999999E-2</v>
      </c>
      <c r="Z32" s="526">
        <v>8.3299999999999999E-2</v>
      </c>
      <c r="AA32" s="525">
        <v>8.3299999999999999E-2</v>
      </c>
      <c r="AB32" s="526">
        <v>8.3299999999999999E-2</v>
      </c>
      <c r="AC32" s="525">
        <v>8.3299999999999999E-2</v>
      </c>
      <c r="AD32" s="529">
        <v>8.3299999999999999E-2</v>
      </c>
      <c r="AE32" s="579"/>
      <c r="AF32" s="579"/>
      <c r="AG32" s="579"/>
      <c r="AH32" s="1499"/>
      <c r="AI32" s="585"/>
      <c r="AJ32" s="130"/>
      <c r="AK32" s="290"/>
      <c r="AL32" s="714"/>
      <c r="AM32" s="290"/>
      <c r="AN32" s="784"/>
      <c r="AO32" s="291"/>
      <c r="AP32" s="319"/>
      <c r="AQ32" s="351"/>
    </row>
    <row r="33" spans="1:43" s="147" customFormat="1" ht="16.2" thickBot="1" x14ac:dyDescent="0.3">
      <c r="A33" s="868"/>
      <c r="B33" s="871"/>
      <c r="C33" s="871"/>
      <c r="D33" s="871"/>
      <c r="E33" s="1490"/>
      <c r="F33" s="877"/>
      <c r="G33" s="1492"/>
      <c r="H33" s="211"/>
      <c r="I33" s="212">
        <f>SUM(I25:I32)</f>
        <v>0.99960000000000016</v>
      </c>
      <c r="J33" s="209"/>
      <c r="K33" s="170"/>
      <c r="L33" s="170"/>
      <c r="M33" s="170"/>
      <c r="N33" s="908"/>
      <c r="O33" s="1046"/>
      <c r="P33" s="1502"/>
      <c r="Q33" s="920"/>
      <c r="R33" s="1133"/>
      <c r="S33" s="995"/>
      <c r="T33" s="996"/>
      <c r="U33" s="996"/>
      <c r="V33" s="996"/>
      <c r="W33" s="996"/>
      <c r="X33" s="996"/>
      <c r="Y33" s="996"/>
      <c r="Z33" s="996"/>
      <c r="AA33" s="996"/>
      <c r="AB33" s="996"/>
      <c r="AC33" s="996"/>
      <c r="AD33" s="996"/>
      <c r="AE33" s="549"/>
      <c r="AF33" s="549"/>
      <c r="AG33" s="549"/>
      <c r="AH33" s="1500"/>
      <c r="AI33" s="328" t="e">
        <f>AVERAGE(AI28:AI32)</f>
        <v>#DIV/0!</v>
      </c>
      <c r="AJ33" s="245"/>
      <c r="AK33" s="328" t="e">
        <f>AVERAGE(AK28:AK32)</f>
        <v>#DIV/0!</v>
      </c>
      <c r="AL33" s="245"/>
      <c r="AM33" s="244" t="e">
        <f>AVERAGE(AM28:AM32)</f>
        <v>#DIV/0!</v>
      </c>
      <c r="AN33" s="245"/>
      <c r="AO33" s="244" t="e">
        <f>AVERAGE(AO28:AO32)</f>
        <v>#DIV/0!</v>
      </c>
      <c r="AP33" s="335"/>
      <c r="AQ33" s="303" t="e">
        <f>AVERAGE(AQ28:AQ32)</f>
        <v>#DIV/0!</v>
      </c>
    </row>
    <row r="34" spans="1:43" s="147" customFormat="1" ht="75" x14ac:dyDescent="0.25">
      <c r="A34" s="868" t="s">
        <v>97</v>
      </c>
      <c r="B34" s="871" t="s">
        <v>437</v>
      </c>
      <c r="C34" s="871" t="s">
        <v>438</v>
      </c>
      <c r="D34" s="871" t="s">
        <v>439</v>
      </c>
      <c r="E34" s="1490">
        <v>0.3</v>
      </c>
      <c r="F34" s="877" t="s">
        <v>330</v>
      </c>
      <c r="G34" s="905" t="s">
        <v>331</v>
      </c>
      <c r="H34" s="706" t="s">
        <v>332</v>
      </c>
      <c r="I34" s="707">
        <v>0.25</v>
      </c>
      <c r="J34" s="708" t="s">
        <v>611</v>
      </c>
      <c r="K34" s="708" t="s">
        <v>333</v>
      </c>
      <c r="L34" s="41" t="s">
        <v>334</v>
      </c>
      <c r="M34" s="41" t="s">
        <v>335</v>
      </c>
      <c r="N34" s="908" t="s">
        <v>302</v>
      </c>
      <c r="O34" s="1046" t="s">
        <v>303</v>
      </c>
      <c r="P34" s="1502" t="s">
        <v>303</v>
      </c>
      <c r="Q34" s="920" t="s">
        <v>304</v>
      </c>
      <c r="R34" s="1133" t="s">
        <v>305</v>
      </c>
      <c r="S34" s="525">
        <v>8.3299999999999999E-2</v>
      </c>
      <c r="T34" s="526">
        <v>8.3299999999999999E-2</v>
      </c>
      <c r="U34" s="525">
        <v>8.3299999999999999E-2</v>
      </c>
      <c r="V34" s="526">
        <v>8.3299999999999999E-2</v>
      </c>
      <c r="W34" s="525">
        <v>8.3299999999999999E-2</v>
      </c>
      <c r="X34" s="526">
        <v>8.3299999999999999E-2</v>
      </c>
      <c r="Y34" s="525">
        <v>8.3299999999999999E-2</v>
      </c>
      <c r="Z34" s="526">
        <v>8.3299999999999999E-2</v>
      </c>
      <c r="AA34" s="525">
        <v>8.3299999999999999E-2</v>
      </c>
      <c r="AB34" s="526">
        <v>8.3299999999999999E-2</v>
      </c>
      <c r="AC34" s="525">
        <v>8.3299999999999999E-2</v>
      </c>
      <c r="AD34" s="529">
        <v>8.3299999999999999E-2</v>
      </c>
      <c r="AE34" s="579"/>
      <c r="AF34" s="579"/>
      <c r="AG34" s="579"/>
      <c r="AH34" s="1498"/>
      <c r="AI34" s="585"/>
      <c r="AJ34" s="130"/>
      <c r="AK34" s="585"/>
      <c r="AL34" s="125"/>
      <c r="AM34" s="585"/>
      <c r="AN34" s="125"/>
      <c r="AO34" s="291"/>
      <c r="AP34" s="319"/>
      <c r="AQ34" s="351"/>
    </row>
    <row r="35" spans="1:43" s="147" customFormat="1" ht="159.75" customHeight="1" x14ac:dyDescent="0.25">
      <c r="A35" s="868"/>
      <c r="B35" s="871"/>
      <c r="C35" s="871"/>
      <c r="D35" s="871"/>
      <c r="E35" s="1490"/>
      <c r="F35" s="877"/>
      <c r="G35" s="905"/>
      <c r="H35" s="709" t="s">
        <v>505</v>
      </c>
      <c r="I35" s="708">
        <v>0.25</v>
      </c>
      <c r="J35" s="708" t="s">
        <v>337</v>
      </c>
      <c r="K35" s="708" t="s">
        <v>506</v>
      </c>
      <c r="L35" s="41" t="s">
        <v>338</v>
      </c>
      <c r="M35" s="41" t="s">
        <v>336</v>
      </c>
      <c r="N35" s="908"/>
      <c r="O35" s="1046"/>
      <c r="P35" s="1502"/>
      <c r="Q35" s="920"/>
      <c r="R35" s="1133"/>
      <c r="S35" s="525">
        <v>8.3299999999999999E-2</v>
      </c>
      <c r="T35" s="526">
        <v>8.3299999999999999E-2</v>
      </c>
      <c r="U35" s="525">
        <v>8.3299999999999999E-2</v>
      </c>
      <c r="V35" s="526">
        <v>8.3299999999999999E-2</v>
      </c>
      <c r="W35" s="525">
        <v>8.3299999999999999E-2</v>
      </c>
      <c r="X35" s="526">
        <v>8.3299999999999999E-2</v>
      </c>
      <c r="Y35" s="525">
        <v>8.3299999999999999E-2</v>
      </c>
      <c r="Z35" s="526">
        <v>8.3299999999999999E-2</v>
      </c>
      <c r="AA35" s="525">
        <v>8.3299999999999999E-2</v>
      </c>
      <c r="AB35" s="526">
        <v>8.3299999999999999E-2</v>
      </c>
      <c r="AC35" s="525">
        <v>8.3299999999999999E-2</v>
      </c>
      <c r="AD35" s="529">
        <v>8.3299999999999999E-2</v>
      </c>
      <c r="AE35" s="579"/>
      <c r="AF35" s="579"/>
      <c r="AG35" s="579"/>
      <c r="AH35" s="1499"/>
      <c r="AI35" s="585"/>
      <c r="AJ35" s="130"/>
      <c r="AK35" s="585"/>
      <c r="AL35" s="715"/>
      <c r="AM35" s="585"/>
      <c r="AN35" s="784"/>
      <c r="AO35" s="291"/>
      <c r="AP35" s="319"/>
      <c r="AQ35" s="351"/>
    </row>
    <row r="36" spans="1:43" s="147" customFormat="1" ht="78.75" customHeight="1" x14ac:dyDescent="0.25">
      <c r="A36" s="868"/>
      <c r="B36" s="871"/>
      <c r="C36" s="871"/>
      <c r="D36" s="871"/>
      <c r="E36" s="1490"/>
      <c r="F36" s="877"/>
      <c r="G36" s="905"/>
      <c r="H36" s="709" t="s">
        <v>435</v>
      </c>
      <c r="I36" s="708">
        <v>0.25</v>
      </c>
      <c r="J36" s="708" t="s">
        <v>339</v>
      </c>
      <c r="K36" s="708" t="s">
        <v>340</v>
      </c>
      <c r="L36" s="41" t="s">
        <v>341</v>
      </c>
      <c r="M36" s="41" t="s">
        <v>507</v>
      </c>
      <c r="N36" s="908"/>
      <c r="O36" s="1046"/>
      <c r="P36" s="1502"/>
      <c r="Q36" s="920"/>
      <c r="R36" s="1133"/>
      <c r="S36" s="525">
        <v>8.3299999999999999E-2</v>
      </c>
      <c r="T36" s="526">
        <v>8.3299999999999999E-2</v>
      </c>
      <c r="U36" s="525">
        <v>8.3299999999999999E-2</v>
      </c>
      <c r="V36" s="526">
        <v>8.3299999999999999E-2</v>
      </c>
      <c r="W36" s="525">
        <v>8.3299999999999999E-2</v>
      </c>
      <c r="X36" s="526">
        <v>8.3299999999999999E-2</v>
      </c>
      <c r="Y36" s="525">
        <v>8.3299999999999999E-2</v>
      </c>
      <c r="Z36" s="526">
        <v>8.3299999999999999E-2</v>
      </c>
      <c r="AA36" s="525">
        <v>8.3299999999999999E-2</v>
      </c>
      <c r="AB36" s="526">
        <v>8.3299999999999999E-2</v>
      </c>
      <c r="AC36" s="525">
        <v>8.3299999999999999E-2</v>
      </c>
      <c r="AD36" s="529">
        <v>8.3299999999999999E-2</v>
      </c>
      <c r="AE36" s="579"/>
      <c r="AF36" s="579"/>
      <c r="AG36" s="579"/>
      <c r="AH36" s="1499"/>
      <c r="AI36" s="585"/>
      <c r="AJ36" s="130"/>
      <c r="AK36" s="585"/>
      <c r="AL36" s="125"/>
      <c r="AM36" s="585"/>
      <c r="AN36" s="784"/>
      <c r="AO36" s="291"/>
      <c r="AP36" s="319"/>
      <c r="AQ36" s="351"/>
    </row>
    <row r="37" spans="1:43" s="147" customFormat="1" ht="60.6" thickBot="1" x14ac:dyDescent="0.3">
      <c r="A37" s="868"/>
      <c r="B37" s="871"/>
      <c r="C37" s="871"/>
      <c r="D37" s="871"/>
      <c r="E37" s="1490"/>
      <c r="F37" s="877"/>
      <c r="G37" s="905"/>
      <c r="H37" s="710" t="s">
        <v>342</v>
      </c>
      <c r="I37" s="711">
        <v>0.25</v>
      </c>
      <c r="J37" s="708" t="s">
        <v>343</v>
      </c>
      <c r="K37" s="708" t="s">
        <v>344</v>
      </c>
      <c r="L37" s="41" t="s">
        <v>345</v>
      </c>
      <c r="M37" s="41" t="s">
        <v>346</v>
      </c>
      <c r="N37" s="908"/>
      <c r="O37" s="1046"/>
      <c r="P37" s="1502"/>
      <c r="Q37" s="920"/>
      <c r="R37" s="1133"/>
      <c r="S37" s="525">
        <v>8.3299999999999999E-2</v>
      </c>
      <c r="T37" s="526">
        <v>8.3299999999999999E-2</v>
      </c>
      <c r="U37" s="525">
        <v>8.3299999999999999E-2</v>
      </c>
      <c r="V37" s="526">
        <v>8.3299999999999999E-2</v>
      </c>
      <c r="W37" s="525">
        <v>8.3299999999999999E-2</v>
      </c>
      <c r="X37" s="526">
        <v>8.3299999999999999E-2</v>
      </c>
      <c r="Y37" s="525">
        <v>8.3299999999999999E-2</v>
      </c>
      <c r="Z37" s="526">
        <v>8.3299999999999999E-2</v>
      </c>
      <c r="AA37" s="525">
        <v>8.3299999999999999E-2</v>
      </c>
      <c r="AB37" s="526">
        <v>8.3299999999999999E-2</v>
      </c>
      <c r="AC37" s="525">
        <v>8.3299999999999999E-2</v>
      </c>
      <c r="AD37" s="529">
        <v>8.3299999999999999E-2</v>
      </c>
      <c r="AE37" s="579"/>
      <c r="AF37" s="579"/>
      <c r="AG37" s="579"/>
      <c r="AH37" s="1499"/>
      <c r="AI37" s="585"/>
      <c r="AJ37" s="130"/>
      <c r="AK37" s="585"/>
      <c r="AL37" s="125"/>
      <c r="AM37" s="585"/>
      <c r="AN37" s="785"/>
      <c r="AO37" s="291"/>
      <c r="AP37" s="319"/>
      <c r="AQ37" s="351"/>
    </row>
    <row r="38" spans="1:43" s="147" customFormat="1" ht="16.2" thickBot="1" x14ac:dyDescent="0.3">
      <c r="A38" s="868"/>
      <c r="B38" s="871"/>
      <c r="C38" s="871"/>
      <c r="D38" s="871"/>
      <c r="E38" s="1490"/>
      <c r="F38" s="877"/>
      <c r="G38" s="1492"/>
      <c r="H38" s="211"/>
      <c r="I38" s="212">
        <f>SUM(I34:I37)</f>
        <v>1</v>
      </c>
      <c r="J38" s="209"/>
      <c r="K38" s="41"/>
      <c r="L38" s="41"/>
      <c r="M38" s="41"/>
      <c r="N38" s="908"/>
      <c r="O38" s="1046"/>
      <c r="P38" s="1502"/>
      <c r="Q38" s="920"/>
      <c r="R38" s="1133"/>
      <c r="S38" s="995"/>
      <c r="T38" s="996"/>
      <c r="U38" s="996"/>
      <c r="V38" s="996"/>
      <c r="W38" s="996"/>
      <c r="X38" s="996"/>
      <c r="Y38" s="996"/>
      <c r="Z38" s="996"/>
      <c r="AA38" s="996"/>
      <c r="AB38" s="996"/>
      <c r="AC38" s="996"/>
      <c r="AD38" s="996"/>
      <c r="AE38" s="549"/>
      <c r="AF38" s="549"/>
      <c r="AG38" s="549"/>
      <c r="AH38" s="1500"/>
      <c r="AI38" s="328" t="e">
        <f>AVERAGE(AI33:AI37)</f>
        <v>#DIV/0!</v>
      </c>
      <c r="AJ38" s="245"/>
      <c r="AK38" s="328" t="e">
        <f>AVERAGE(AK33:AK37)</f>
        <v>#DIV/0!</v>
      </c>
      <c r="AL38" s="245"/>
      <c r="AM38" s="244" t="e">
        <f>AVERAGE(AM33:AM37)</f>
        <v>#DIV/0!</v>
      </c>
      <c r="AN38" s="245"/>
      <c r="AO38" s="244" t="e">
        <f>AVERAGE(AO33:AO37)</f>
        <v>#DIV/0!</v>
      </c>
      <c r="AP38" s="335"/>
      <c r="AQ38" s="303" t="e">
        <f>AVERAGE(AQ33:AQ37)</f>
        <v>#DIV/0!</v>
      </c>
    </row>
    <row r="39" spans="1:43" s="147" customFormat="1" ht="75.75" customHeight="1" x14ac:dyDescent="0.25">
      <c r="A39" s="868" t="s">
        <v>97</v>
      </c>
      <c r="B39" s="871" t="s">
        <v>437</v>
      </c>
      <c r="C39" s="871" t="s">
        <v>438</v>
      </c>
      <c r="D39" s="871" t="s">
        <v>439</v>
      </c>
      <c r="E39" s="1490">
        <v>0.3</v>
      </c>
      <c r="F39" s="877" t="s">
        <v>347</v>
      </c>
      <c r="G39" s="905" t="s">
        <v>348</v>
      </c>
      <c r="H39" s="43" t="s">
        <v>508</v>
      </c>
      <c r="I39" s="44">
        <v>0.33329999999999999</v>
      </c>
      <c r="J39" s="41" t="s">
        <v>509</v>
      </c>
      <c r="K39" s="41" t="s">
        <v>510</v>
      </c>
      <c r="L39" s="41" t="s">
        <v>349</v>
      </c>
      <c r="M39" s="41" t="s">
        <v>511</v>
      </c>
      <c r="N39" s="908" t="s">
        <v>302</v>
      </c>
      <c r="O39" s="1046" t="s">
        <v>303</v>
      </c>
      <c r="P39" s="1502" t="s">
        <v>303</v>
      </c>
      <c r="Q39" s="920" t="s">
        <v>304</v>
      </c>
      <c r="R39" s="1133" t="s">
        <v>45</v>
      </c>
      <c r="S39" s="525">
        <v>8.3299999999999999E-2</v>
      </c>
      <c r="T39" s="526">
        <v>8.3299999999999999E-2</v>
      </c>
      <c r="U39" s="525">
        <v>8.3299999999999999E-2</v>
      </c>
      <c r="V39" s="526">
        <v>8.3299999999999999E-2</v>
      </c>
      <c r="W39" s="525">
        <v>8.3299999999999999E-2</v>
      </c>
      <c r="X39" s="526">
        <v>8.3299999999999999E-2</v>
      </c>
      <c r="Y39" s="525">
        <v>8.3299999999999999E-2</v>
      </c>
      <c r="Z39" s="526">
        <v>8.3299999999999999E-2</v>
      </c>
      <c r="AA39" s="525">
        <v>8.3299999999999999E-2</v>
      </c>
      <c r="AB39" s="526">
        <v>8.3299999999999999E-2</v>
      </c>
      <c r="AC39" s="525">
        <v>8.3299999999999999E-2</v>
      </c>
      <c r="AD39" s="529">
        <v>8.3299999999999999E-2</v>
      </c>
      <c r="AE39" s="579"/>
      <c r="AF39" s="579"/>
      <c r="AG39" s="579"/>
      <c r="AH39" s="1498"/>
      <c r="AI39" s="585"/>
      <c r="AJ39" s="130"/>
      <c r="AK39" s="290"/>
      <c r="AL39" s="716"/>
      <c r="AM39" s="290"/>
      <c r="AN39" s="784"/>
      <c r="AO39" s="291"/>
      <c r="AP39" s="319"/>
      <c r="AQ39" s="351"/>
    </row>
    <row r="40" spans="1:43" s="147" customFormat="1" ht="67.5" customHeight="1" x14ac:dyDescent="0.25">
      <c r="A40" s="868"/>
      <c r="B40" s="871"/>
      <c r="C40" s="871"/>
      <c r="D40" s="871"/>
      <c r="E40" s="1490"/>
      <c r="F40" s="877"/>
      <c r="G40" s="905"/>
      <c r="H40" s="45" t="s">
        <v>512</v>
      </c>
      <c r="I40" s="41">
        <v>0.33329999999999999</v>
      </c>
      <c r="J40" s="52" t="s">
        <v>513</v>
      </c>
      <c r="K40" s="52" t="s">
        <v>436</v>
      </c>
      <c r="L40" s="41" t="s">
        <v>350</v>
      </c>
      <c r="M40" s="41" t="s">
        <v>514</v>
      </c>
      <c r="N40" s="908"/>
      <c r="O40" s="1046"/>
      <c r="P40" s="1502"/>
      <c r="Q40" s="920"/>
      <c r="R40" s="1133"/>
      <c r="S40" s="525">
        <v>8.3299999999999999E-2</v>
      </c>
      <c r="T40" s="526">
        <v>8.3299999999999999E-2</v>
      </c>
      <c r="U40" s="525">
        <v>8.3299999999999999E-2</v>
      </c>
      <c r="V40" s="526">
        <v>8.3299999999999999E-2</v>
      </c>
      <c r="W40" s="525">
        <v>8.3299999999999999E-2</v>
      </c>
      <c r="X40" s="526">
        <v>8.3299999999999999E-2</v>
      </c>
      <c r="Y40" s="525">
        <v>8.3299999999999999E-2</v>
      </c>
      <c r="Z40" s="526">
        <v>8.3299999999999999E-2</v>
      </c>
      <c r="AA40" s="525">
        <v>8.3299999999999999E-2</v>
      </c>
      <c r="AB40" s="526">
        <v>8.3299999999999999E-2</v>
      </c>
      <c r="AC40" s="525">
        <v>8.3299999999999999E-2</v>
      </c>
      <c r="AD40" s="529">
        <v>8.3299999999999999E-2</v>
      </c>
      <c r="AE40" s="579"/>
      <c r="AF40" s="579"/>
      <c r="AG40" s="579"/>
      <c r="AH40" s="1499"/>
      <c r="AI40" s="585"/>
      <c r="AJ40" s="130"/>
      <c r="AK40" s="290"/>
      <c r="AL40" s="716"/>
      <c r="AM40" s="290"/>
      <c r="AN40" s="784"/>
      <c r="AO40" s="291"/>
      <c r="AP40" s="319"/>
      <c r="AQ40" s="351"/>
    </row>
    <row r="41" spans="1:43" s="147" customFormat="1" ht="111.75" customHeight="1" thickBot="1" x14ac:dyDescent="0.3">
      <c r="A41" s="868"/>
      <c r="B41" s="871"/>
      <c r="C41" s="871"/>
      <c r="D41" s="871"/>
      <c r="E41" s="1490"/>
      <c r="F41" s="877"/>
      <c r="G41" s="905"/>
      <c r="H41" s="46" t="s">
        <v>351</v>
      </c>
      <c r="I41" s="42">
        <v>0.33329999999999999</v>
      </c>
      <c r="J41" s="41" t="s">
        <v>515</v>
      </c>
      <c r="K41" s="41" t="s">
        <v>516</v>
      </c>
      <c r="L41" s="41" t="s">
        <v>352</v>
      </c>
      <c r="M41" s="41" t="s">
        <v>517</v>
      </c>
      <c r="N41" s="908"/>
      <c r="O41" s="1046"/>
      <c r="P41" s="1502"/>
      <c r="Q41" s="920"/>
      <c r="R41" s="1133"/>
      <c r="S41" s="525">
        <v>8.3299999999999999E-2</v>
      </c>
      <c r="T41" s="526">
        <v>8.3299999999999999E-2</v>
      </c>
      <c r="U41" s="525">
        <v>8.3299999999999999E-2</v>
      </c>
      <c r="V41" s="526">
        <v>8.3299999999999999E-2</v>
      </c>
      <c r="W41" s="525">
        <v>8.3299999999999999E-2</v>
      </c>
      <c r="X41" s="526">
        <v>8.3299999999999999E-2</v>
      </c>
      <c r="Y41" s="525">
        <v>8.3299999999999999E-2</v>
      </c>
      <c r="Z41" s="526">
        <v>8.3299999999999999E-2</v>
      </c>
      <c r="AA41" s="525">
        <v>8.3299999999999999E-2</v>
      </c>
      <c r="AB41" s="526">
        <v>8.3299999999999999E-2</v>
      </c>
      <c r="AC41" s="525">
        <v>8.3299999999999999E-2</v>
      </c>
      <c r="AD41" s="529">
        <v>8.3299999999999999E-2</v>
      </c>
      <c r="AE41" s="579"/>
      <c r="AF41" s="579"/>
      <c r="AG41" s="579"/>
      <c r="AH41" s="1499"/>
      <c r="AI41" s="585"/>
      <c r="AJ41" s="130"/>
      <c r="AK41" s="290"/>
      <c r="AL41" s="716"/>
      <c r="AM41" s="290"/>
      <c r="AN41" s="784"/>
      <c r="AO41" s="291"/>
      <c r="AP41" s="319"/>
      <c r="AQ41" s="351"/>
    </row>
    <row r="42" spans="1:43" s="147" customFormat="1" ht="16.2" thickBot="1" x14ac:dyDescent="0.3">
      <c r="A42" s="869"/>
      <c r="B42" s="872"/>
      <c r="C42" s="872"/>
      <c r="D42" s="872"/>
      <c r="E42" s="1491"/>
      <c r="F42" s="1123"/>
      <c r="G42" s="1054"/>
      <c r="H42" s="211"/>
      <c r="I42" s="212">
        <f>SUM(I39:I41)</f>
        <v>0.99990000000000001</v>
      </c>
      <c r="J42" s="352"/>
      <c r="K42" s="223"/>
      <c r="L42" s="223"/>
      <c r="M42" s="223"/>
      <c r="N42" s="934"/>
      <c r="O42" s="1501"/>
      <c r="P42" s="1503"/>
      <c r="Q42" s="921"/>
      <c r="R42" s="1041"/>
      <c r="S42" s="995"/>
      <c r="T42" s="996"/>
      <c r="U42" s="996"/>
      <c r="V42" s="996"/>
      <c r="W42" s="996"/>
      <c r="X42" s="996"/>
      <c r="Y42" s="996"/>
      <c r="Z42" s="996"/>
      <c r="AA42" s="996"/>
      <c r="AB42" s="996"/>
      <c r="AC42" s="996"/>
      <c r="AD42" s="996"/>
      <c r="AE42" s="549"/>
      <c r="AF42" s="549"/>
      <c r="AG42" s="549"/>
      <c r="AH42" s="1500"/>
      <c r="AI42" s="328" t="e">
        <f>AVERAGE(AI37:AI41)</f>
        <v>#DIV/0!</v>
      </c>
      <c r="AJ42" s="245"/>
      <c r="AK42" s="328" t="e">
        <f>AVERAGE(AK37:AK41)</f>
        <v>#DIV/0!</v>
      </c>
      <c r="AL42" s="245"/>
      <c r="AM42" s="244" t="e">
        <f>AVERAGE(AM37:AM41)</f>
        <v>#DIV/0!</v>
      </c>
      <c r="AN42" s="245"/>
      <c r="AO42" s="244" t="e">
        <f>AVERAGE(AO37:AO41)</f>
        <v>#DIV/0!</v>
      </c>
      <c r="AP42" s="335"/>
      <c r="AQ42" s="303" t="e">
        <f>AVERAGE(AQ37:AQ41)</f>
        <v>#DIV/0!</v>
      </c>
    </row>
    <row r="43" spans="1:43" ht="15" x14ac:dyDescent="0.25">
      <c r="A43" s="196"/>
      <c r="B43" s="196"/>
      <c r="C43" s="196"/>
      <c r="D43" s="196"/>
      <c r="E43" s="349">
        <f>SUM(E14:E42)</f>
        <v>1</v>
      </c>
      <c r="F43" s="99"/>
      <c r="G43" s="100"/>
      <c r="H43" s="101"/>
      <c r="I43" s="24"/>
      <c r="J43" s="93"/>
      <c r="K43" s="102"/>
      <c r="L43" s="92"/>
      <c r="M43" s="93"/>
      <c r="N43" s="93"/>
      <c r="O43" s="103"/>
      <c r="P43" s="103"/>
      <c r="Q43" s="104"/>
      <c r="R43" s="104"/>
      <c r="S43" s="525"/>
      <c r="T43" s="526"/>
      <c r="U43" s="525"/>
      <c r="V43" s="526"/>
      <c r="W43" s="525"/>
      <c r="X43" s="526"/>
      <c r="Y43" s="525"/>
      <c r="Z43" s="526"/>
      <c r="AA43" s="525"/>
      <c r="AB43" s="526"/>
      <c r="AC43" s="525"/>
      <c r="AD43" s="529"/>
      <c r="AE43" s="94"/>
      <c r="AF43" s="94"/>
      <c r="AG43" s="94"/>
      <c r="AH43" s="94"/>
      <c r="AI43" s="95"/>
      <c r="AJ43" s="105"/>
      <c r="AK43" s="95"/>
      <c r="AL43" s="96"/>
      <c r="AM43" s="32"/>
      <c r="AN43" s="28"/>
      <c r="AO43" s="32"/>
      <c r="AP43" s="28"/>
      <c r="AQ43" s="32"/>
    </row>
    <row r="44" spans="1:43" ht="15.6" thickBot="1" x14ac:dyDescent="0.3">
      <c r="F44" s="147" t="s">
        <v>561</v>
      </c>
      <c r="G44" s="152" t="e">
        <f>AI13</f>
        <v>#DIV/0!</v>
      </c>
      <c r="L44" s="72"/>
    </row>
    <row r="45" spans="1:43" ht="15.6" thickBot="1" x14ac:dyDescent="0.3">
      <c r="F45" s="147" t="s">
        <v>30</v>
      </c>
      <c r="G45" s="152" t="e">
        <f>AK13</f>
        <v>#DIV/0!</v>
      </c>
      <c r="L45" s="72"/>
    </row>
    <row r="46" spans="1:43" ht="15.6" thickBot="1" x14ac:dyDescent="0.3">
      <c r="F46" s="147" t="s">
        <v>31</v>
      </c>
      <c r="G46" s="152" t="e">
        <f>AM13</f>
        <v>#DIV/0!</v>
      </c>
      <c r="L46" s="72"/>
    </row>
    <row r="47" spans="1:43" ht="15.6" thickBot="1" x14ac:dyDescent="0.3">
      <c r="F47" s="147" t="s">
        <v>32</v>
      </c>
      <c r="G47" s="152" t="e">
        <f>AO13</f>
        <v>#DIV/0!</v>
      </c>
      <c r="L47" s="72"/>
    </row>
    <row r="48" spans="1:43" ht="15.6" thickBot="1" x14ac:dyDescent="0.3">
      <c r="F48" s="147" t="s">
        <v>33</v>
      </c>
      <c r="G48" s="152" t="e">
        <f>SUM(G44:G47)</f>
        <v>#DIV/0!</v>
      </c>
      <c r="L48" s="72"/>
    </row>
    <row r="49" spans="12:12" ht="14.4" thickBot="1" x14ac:dyDescent="0.3">
      <c r="L49" s="72"/>
    </row>
    <row r="50" spans="12:12" ht="14.4" thickBot="1" x14ac:dyDescent="0.3">
      <c r="L50" s="72"/>
    </row>
    <row r="52" spans="12:12" x14ac:dyDescent="0.25">
      <c r="L52" s="97"/>
    </row>
  </sheetData>
  <mergeCells count="135">
    <mergeCell ref="G1:AO5"/>
    <mergeCell ref="AH25:AH33"/>
    <mergeCell ref="AH34:AH38"/>
    <mergeCell ref="M28:M29"/>
    <mergeCell ref="R34:R38"/>
    <mergeCell ref="R14:R18"/>
    <mergeCell ref="N25:N33"/>
    <mergeCell ref="O25:O33"/>
    <mergeCell ref="P25:P33"/>
    <mergeCell ref="Q25:Q33"/>
    <mergeCell ref="R25:R33"/>
    <mergeCell ref="G14:G18"/>
    <mergeCell ref="J14:J18"/>
    <mergeCell ref="M14:M18"/>
    <mergeCell ref="N14:N18"/>
    <mergeCell ref="O14:O18"/>
    <mergeCell ref="AL28:AL29"/>
    <mergeCell ref="S13:AH13"/>
    <mergeCell ref="S18:AD18"/>
    <mergeCell ref="S24:AD24"/>
    <mergeCell ref="S33:AD33"/>
    <mergeCell ref="S38:AD38"/>
    <mergeCell ref="P14:P18"/>
    <mergeCell ref="Q14:Q18"/>
    <mergeCell ref="AF10:AF12"/>
    <mergeCell ref="AG10:AG12"/>
    <mergeCell ref="AH10:AH12"/>
    <mergeCell ref="AI10:AI11"/>
    <mergeCell ref="AJ10:AJ11"/>
    <mergeCell ref="S10:AD10"/>
    <mergeCell ref="AK10:AK11"/>
    <mergeCell ref="AL10:AL11"/>
    <mergeCell ref="AM10:AM11"/>
    <mergeCell ref="A6:F7"/>
    <mergeCell ref="G6:J7"/>
    <mergeCell ref="H10:H11"/>
    <mergeCell ref="I10:I11"/>
    <mergeCell ref="J10:J11"/>
    <mergeCell ref="K10:K11"/>
    <mergeCell ref="L10:L11"/>
    <mergeCell ref="E8:AJ8"/>
    <mergeCell ref="A9:D9"/>
    <mergeCell ref="E9:R9"/>
    <mergeCell ref="S9:AD9"/>
    <mergeCell ref="AI9:AQ9"/>
    <mergeCell ref="A10:A12"/>
    <mergeCell ref="B10:B12"/>
    <mergeCell ref="C10:C12"/>
    <mergeCell ref="D10:D12"/>
    <mergeCell ref="F10:F11"/>
    <mergeCell ref="AQ10:AQ11"/>
    <mergeCell ref="G10:G11"/>
    <mergeCell ref="G12:R12"/>
    <mergeCell ref="AN10:AN11"/>
    <mergeCell ref="AO10:AO11"/>
    <mergeCell ref="AP10:AP11"/>
    <mergeCell ref="AE10:AE12"/>
    <mergeCell ref="AP1:AQ1"/>
    <mergeCell ref="AP2:AQ2"/>
    <mergeCell ref="AP3:AQ3"/>
    <mergeCell ref="B19:B24"/>
    <mergeCell ref="C19:C24"/>
    <mergeCell ref="D19:D24"/>
    <mergeCell ref="E19:E24"/>
    <mergeCell ref="F19:F24"/>
    <mergeCell ref="A13:D13"/>
    <mergeCell ref="E13:R13"/>
    <mergeCell ref="P19:P24"/>
    <mergeCell ref="Q19:Q24"/>
    <mergeCell ref="R19:R24"/>
    <mergeCell ref="G19:G24"/>
    <mergeCell ref="J19:J24"/>
    <mergeCell ref="K19:K24"/>
    <mergeCell ref="K14:K18"/>
    <mergeCell ref="E12:F12"/>
    <mergeCell ref="M10:M11"/>
    <mergeCell ref="N10:N11"/>
    <mergeCell ref="O10:O11"/>
    <mergeCell ref="P10:P11"/>
    <mergeCell ref="Q10:R10"/>
    <mergeCell ref="A1:F5"/>
    <mergeCell ref="L14:L18"/>
    <mergeCell ref="R39:R42"/>
    <mergeCell ref="AH39:AH42"/>
    <mergeCell ref="F39:F42"/>
    <mergeCell ref="G39:G42"/>
    <mergeCell ref="N39:N42"/>
    <mergeCell ref="O39:O42"/>
    <mergeCell ref="P39:P42"/>
    <mergeCell ref="Q39:Q42"/>
    <mergeCell ref="S42:AD42"/>
    <mergeCell ref="O19:O24"/>
    <mergeCell ref="P34:P38"/>
    <mergeCell ref="Q34:Q38"/>
    <mergeCell ref="N34:N38"/>
    <mergeCell ref="O34:O38"/>
    <mergeCell ref="N19:N24"/>
    <mergeCell ref="L19:L24"/>
    <mergeCell ref="M19:M24"/>
    <mergeCell ref="A14:A18"/>
    <mergeCell ref="B14:B18"/>
    <mergeCell ref="C14:C18"/>
    <mergeCell ref="D14:D18"/>
    <mergeCell ref="E14:E18"/>
    <mergeCell ref="H28:H29"/>
    <mergeCell ref="I28:I29"/>
    <mergeCell ref="J28:J29"/>
    <mergeCell ref="K28:K29"/>
    <mergeCell ref="F25:F33"/>
    <mergeCell ref="G25:G33"/>
    <mergeCell ref="A19:A24"/>
    <mergeCell ref="A25:A33"/>
    <mergeCell ref="B25:B33"/>
    <mergeCell ref="C25:C33"/>
    <mergeCell ref="D25:D33"/>
    <mergeCell ref="E25:E33"/>
    <mergeCell ref="F14:F18"/>
    <mergeCell ref="AO28:AO29"/>
    <mergeCell ref="AP28:AP29"/>
    <mergeCell ref="AK28:AK29"/>
    <mergeCell ref="A39:A42"/>
    <mergeCell ref="B39:B42"/>
    <mergeCell ref="C39:C42"/>
    <mergeCell ref="D39:D42"/>
    <mergeCell ref="E39:E42"/>
    <mergeCell ref="A34:A38"/>
    <mergeCell ref="B34:B38"/>
    <mergeCell ref="C34:C38"/>
    <mergeCell ref="D34:D38"/>
    <mergeCell ref="E34:E38"/>
    <mergeCell ref="F34:F38"/>
    <mergeCell ref="G34:G38"/>
    <mergeCell ref="L28:L29"/>
    <mergeCell ref="AN28:AN29"/>
    <mergeCell ref="AM28:AM29"/>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BL46"/>
  <sheetViews>
    <sheetView topLeftCell="AJ1" zoomScale="55" zoomScaleNormal="55" workbookViewId="0">
      <selection sqref="A1:D5"/>
    </sheetView>
  </sheetViews>
  <sheetFormatPr baseColWidth="10" defaultRowHeight="14.4" x14ac:dyDescent="0.3"/>
  <cols>
    <col min="1" max="1" width="17.5546875" style="89" customWidth="1"/>
    <col min="2" max="2" width="21" style="89" customWidth="1"/>
    <col min="3" max="3" width="17.5546875" style="89" customWidth="1"/>
    <col min="4" max="4" width="36" style="89" customWidth="1"/>
    <col min="5" max="5" width="16.21875" customWidth="1"/>
    <col min="6" max="6" width="43.21875" customWidth="1"/>
    <col min="7" max="7" width="29.5546875" customWidth="1"/>
    <col min="8" max="8" width="40.5546875" customWidth="1"/>
    <col min="9" max="9" width="13" customWidth="1"/>
    <col min="10" max="10" width="44.5546875" customWidth="1"/>
    <col min="11" max="11" width="17.21875" customWidth="1"/>
    <col min="12" max="12" width="19.21875" customWidth="1"/>
    <col min="13" max="13" width="18.44140625" customWidth="1"/>
    <col min="14" max="14" width="17.5546875" customWidth="1"/>
    <col min="15" max="16" width="18.77734375" customWidth="1"/>
    <col min="17" max="18" width="15.77734375" customWidth="1"/>
    <col min="19" max="19" width="11.77734375" customWidth="1"/>
    <col min="20" max="20" width="8" customWidth="1"/>
    <col min="21" max="21" width="9.21875" customWidth="1"/>
    <col min="22" max="22" width="11.77734375" customWidth="1"/>
    <col min="23" max="23" width="10" customWidth="1"/>
    <col min="24" max="26" width="9.21875" customWidth="1"/>
    <col min="27" max="27" width="9" customWidth="1"/>
    <col min="28" max="28" width="8.5546875" customWidth="1"/>
    <col min="29" max="29" width="9.21875" customWidth="1"/>
    <col min="30" max="30" width="8.21875" customWidth="1"/>
    <col min="31" max="34" width="15.44140625" customWidth="1"/>
    <col min="35" max="35" width="17.21875" customWidth="1"/>
    <col min="36" max="36" width="44" customWidth="1"/>
    <col min="37" max="37" width="17.21875" customWidth="1"/>
    <col min="38" max="38" width="44" customWidth="1"/>
    <col min="39" max="39" width="17.21875" customWidth="1"/>
    <col min="40" max="40" width="44" customWidth="1"/>
    <col min="41" max="41" width="17.21875" customWidth="1"/>
    <col min="42" max="42" width="44" customWidth="1"/>
    <col min="43" max="43" width="17.21875" customWidth="1"/>
    <col min="261" max="261" width="16.21875" customWidth="1"/>
    <col min="262" max="262" width="43.21875" customWidth="1"/>
    <col min="263" max="263" width="29.5546875" customWidth="1"/>
    <col min="264" max="264" width="34.21875" customWidth="1"/>
    <col min="265" max="265" width="7.5546875" customWidth="1"/>
    <col min="266" max="266" width="26.44140625" customWidth="1"/>
    <col min="267" max="267" width="17.21875" customWidth="1"/>
    <col min="268" max="268" width="19.21875" customWidth="1"/>
    <col min="269" max="269" width="18.44140625" customWidth="1"/>
    <col min="270" max="270" width="17.5546875" customWidth="1"/>
    <col min="271" max="272" width="18.77734375" customWidth="1"/>
    <col min="273" max="274" width="15.77734375" customWidth="1"/>
    <col min="275" max="275" width="11.77734375" customWidth="1"/>
    <col min="276" max="276" width="8" customWidth="1"/>
    <col min="277" max="277" width="9.21875" customWidth="1"/>
    <col min="278" max="278" width="11.77734375" customWidth="1"/>
    <col min="279" max="279" width="10" customWidth="1"/>
    <col min="280" max="282" width="9.21875" customWidth="1"/>
    <col min="283" max="283" width="9" customWidth="1"/>
    <col min="284" max="284" width="8.5546875" customWidth="1"/>
    <col min="285" max="285" width="9.21875" customWidth="1"/>
    <col min="286" max="286" width="8.21875" customWidth="1"/>
    <col min="287" max="290" width="15.44140625" customWidth="1"/>
    <col min="291" max="291" width="11.77734375" customWidth="1"/>
    <col min="292" max="292" width="66.21875" customWidth="1"/>
    <col min="293" max="293" width="9.5546875" customWidth="1"/>
    <col min="294" max="294" width="60.44140625" customWidth="1"/>
    <col min="295" max="295" width="13.44140625" customWidth="1"/>
    <col min="296" max="296" width="56.21875" customWidth="1"/>
    <col min="297" max="297" width="9.5546875" customWidth="1"/>
    <col min="298" max="298" width="58.77734375" customWidth="1"/>
    <col min="299" max="299" width="9.5546875" customWidth="1"/>
    <col min="517" max="517" width="16.21875" customWidth="1"/>
    <col min="518" max="518" width="43.21875" customWidth="1"/>
    <col min="519" max="519" width="29.5546875" customWidth="1"/>
    <col min="520" max="520" width="34.21875" customWidth="1"/>
    <col min="521" max="521" width="7.5546875" customWidth="1"/>
    <col min="522" max="522" width="26.44140625" customWidth="1"/>
    <col min="523" max="523" width="17.21875" customWidth="1"/>
    <col min="524" max="524" width="19.21875" customWidth="1"/>
    <col min="525" max="525" width="18.44140625" customWidth="1"/>
    <col min="526" max="526" width="17.5546875" customWidth="1"/>
    <col min="527" max="528" width="18.77734375" customWidth="1"/>
    <col min="529" max="530" width="15.77734375" customWidth="1"/>
    <col min="531" max="531" width="11.77734375" customWidth="1"/>
    <col min="532" max="532" width="8" customWidth="1"/>
    <col min="533" max="533" width="9.21875" customWidth="1"/>
    <col min="534" max="534" width="11.77734375" customWidth="1"/>
    <col min="535" max="535" width="10" customWidth="1"/>
    <col min="536" max="538" width="9.21875" customWidth="1"/>
    <col min="539" max="539" width="9" customWidth="1"/>
    <col min="540" max="540" width="8.5546875" customWidth="1"/>
    <col min="541" max="541" width="9.21875" customWidth="1"/>
    <col min="542" max="542" width="8.21875" customWidth="1"/>
    <col min="543" max="546" width="15.44140625" customWidth="1"/>
    <col min="547" max="547" width="11.77734375" customWidth="1"/>
    <col min="548" max="548" width="66.21875" customWidth="1"/>
    <col min="549" max="549" width="9.5546875" customWidth="1"/>
    <col min="550" max="550" width="60.44140625" customWidth="1"/>
    <col min="551" max="551" width="13.44140625" customWidth="1"/>
    <col min="552" max="552" width="56.21875" customWidth="1"/>
    <col min="553" max="553" width="9.5546875" customWidth="1"/>
    <col min="554" max="554" width="58.77734375" customWidth="1"/>
    <col min="555" max="555" width="9.5546875" customWidth="1"/>
    <col min="773" max="773" width="16.21875" customWidth="1"/>
    <col min="774" max="774" width="43.21875" customWidth="1"/>
    <col min="775" max="775" width="29.5546875" customWidth="1"/>
    <col min="776" max="776" width="34.21875" customWidth="1"/>
    <col min="777" max="777" width="7.5546875" customWidth="1"/>
    <col min="778" max="778" width="26.44140625" customWidth="1"/>
    <col min="779" max="779" width="17.21875" customWidth="1"/>
    <col min="780" max="780" width="19.21875" customWidth="1"/>
    <col min="781" max="781" width="18.44140625" customWidth="1"/>
    <col min="782" max="782" width="17.5546875" customWidth="1"/>
    <col min="783" max="784" width="18.77734375" customWidth="1"/>
    <col min="785" max="786" width="15.77734375" customWidth="1"/>
    <col min="787" max="787" width="11.77734375" customWidth="1"/>
    <col min="788" max="788" width="8" customWidth="1"/>
    <col min="789" max="789" width="9.21875" customWidth="1"/>
    <col min="790" max="790" width="11.77734375" customWidth="1"/>
    <col min="791" max="791" width="10" customWidth="1"/>
    <col min="792" max="794" width="9.21875" customWidth="1"/>
    <col min="795" max="795" width="9" customWidth="1"/>
    <col min="796" max="796" width="8.5546875" customWidth="1"/>
    <col min="797" max="797" width="9.21875" customWidth="1"/>
    <col min="798" max="798" width="8.21875" customWidth="1"/>
    <col min="799" max="802" width="15.44140625" customWidth="1"/>
    <col min="803" max="803" width="11.77734375" customWidth="1"/>
    <col min="804" max="804" width="66.21875" customWidth="1"/>
    <col min="805" max="805" width="9.5546875" customWidth="1"/>
    <col min="806" max="806" width="60.44140625" customWidth="1"/>
    <col min="807" max="807" width="13.44140625" customWidth="1"/>
    <col min="808" max="808" width="56.21875" customWidth="1"/>
    <col min="809" max="809" width="9.5546875" customWidth="1"/>
    <col min="810" max="810" width="58.77734375" customWidth="1"/>
    <col min="811" max="811" width="9.5546875" customWidth="1"/>
    <col min="1029" max="1029" width="16.21875" customWidth="1"/>
    <col min="1030" max="1030" width="43.21875" customWidth="1"/>
    <col min="1031" max="1031" width="29.5546875" customWidth="1"/>
    <col min="1032" max="1032" width="34.21875" customWidth="1"/>
    <col min="1033" max="1033" width="7.5546875" customWidth="1"/>
    <col min="1034" max="1034" width="26.44140625" customWidth="1"/>
    <col min="1035" max="1035" width="17.21875" customWidth="1"/>
    <col min="1036" max="1036" width="19.21875" customWidth="1"/>
    <col min="1037" max="1037" width="18.44140625" customWidth="1"/>
    <col min="1038" max="1038" width="17.5546875" customWidth="1"/>
    <col min="1039" max="1040" width="18.77734375" customWidth="1"/>
    <col min="1041" max="1042" width="15.77734375" customWidth="1"/>
    <col min="1043" max="1043" width="11.77734375" customWidth="1"/>
    <col min="1044" max="1044" width="8" customWidth="1"/>
    <col min="1045" max="1045" width="9.21875" customWidth="1"/>
    <col min="1046" max="1046" width="11.77734375" customWidth="1"/>
    <col min="1047" max="1047" width="10" customWidth="1"/>
    <col min="1048" max="1050" width="9.21875" customWidth="1"/>
    <col min="1051" max="1051" width="9" customWidth="1"/>
    <col min="1052" max="1052" width="8.5546875" customWidth="1"/>
    <col min="1053" max="1053" width="9.21875" customWidth="1"/>
    <col min="1054" max="1054" width="8.21875" customWidth="1"/>
    <col min="1055" max="1058" width="15.44140625" customWidth="1"/>
    <col min="1059" max="1059" width="11.77734375" customWidth="1"/>
    <col min="1060" max="1060" width="66.21875" customWidth="1"/>
    <col min="1061" max="1061" width="9.5546875" customWidth="1"/>
    <col min="1062" max="1062" width="60.44140625" customWidth="1"/>
    <col min="1063" max="1063" width="13.44140625" customWidth="1"/>
    <col min="1064" max="1064" width="56.21875" customWidth="1"/>
    <col min="1065" max="1065" width="9.5546875" customWidth="1"/>
    <col min="1066" max="1066" width="58.77734375" customWidth="1"/>
    <col min="1067" max="1067" width="9.5546875" customWidth="1"/>
    <col min="1285" max="1285" width="16.21875" customWidth="1"/>
    <col min="1286" max="1286" width="43.21875" customWidth="1"/>
    <col min="1287" max="1287" width="29.5546875" customWidth="1"/>
    <col min="1288" max="1288" width="34.21875" customWidth="1"/>
    <col min="1289" max="1289" width="7.5546875" customWidth="1"/>
    <col min="1290" max="1290" width="26.44140625" customWidth="1"/>
    <col min="1291" max="1291" width="17.21875" customWidth="1"/>
    <col min="1292" max="1292" width="19.21875" customWidth="1"/>
    <col min="1293" max="1293" width="18.44140625" customWidth="1"/>
    <col min="1294" max="1294" width="17.5546875" customWidth="1"/>
    <col min="1295" max="1296" width="18.77734375" customWidth="1"/>
    <col min="1297" max="1298" width="15.77734375" customWidth="1"/>
    <col min="1299" max="1299" width="11.77734375" customWidth="1"/>
    <col min="1300" max="1300" width="8" customWidth="1"/>
    <col min="1301" max="1301" width="9.21875" customWidth="1"/>
    <col min="1302" max="1302" width="11.77734375" customWidth="1"/>
    <col min="1303" max="1303" width="10" customWidth="1"/>
    <col min="1304" max="1306" width="9.21875" customWidth="1"/>
    <col min="1307" max="1307" width="9" customWidth="1"/>
    <col min="1308" max="1308" width="8.5546875" customWidth="1"/>
    <col min="1309" max="1309" width="9.21875" customWidth="1"/>
    <col min="1310" max="1310" width="8.21875" customWidth="1"/>
    <col min="1311" max="1314" width="15.44140625" customWidth="1"/>
    <col min="1315" max="1315" width="11.77734375" customWidth="1"/>
    <col min="1316" max="1316" width="66.21875" customWidth="1"/>
    <col min="1317" max="1317" width="9.5546875" customWidth="1"/>
    <col min="1318" max="1318" width="60.44140625" customWidth="1"/>
    <col min="1319" max="1319" width="13.44140625" customWidth="1"/>
    <col min="1320" max="1320" width="56.21875" customWidth="1"/>
    <col min="1321" max="1321" width="9.5546875" customWidth="1"/>
    <col min="1322" max="1322" width="58.77734375" customWidth="1"/>
    <col min="1323" max="1323" width="9.5546875" customWidth="1"/>
    <col min="1541" max="1541" width="16.21875" customWidth="1"/>
    <col min="1542" max="1542" width="43.21875" customWidth="1"/>
    <col min="1543" max="1543" width="29.5546875" customWidth="1"/>
    <col min="1544" max="1544" width="34.21875" customWidth="1"/>
    <col min="1545" max="1545" width="7.5546875" customWidth="1"/>
    <col min="1546" max="1546" width="26.44140625" customWidth="1"/>
    <col min="1547" max="1547" width="17.21875" customWidth="1"/>
    <col min="1548" max="1548" width="19.21875" customWidth="1"/>
    <col min="1549" max="1549" width="18.44140625" customWidth="1"/>
    <col min="1550" max="1550" width="17.5546875" customWidth="1"/>
    <col min="1551" max="1552" width="18.77734375" customWidth="1"/>
    <col min="1553" max="1554" width="15.77734375" customWidth="1"/>
    <col min="1555" max="1555" width="11.77734375" customWidth="1"/>
    <col min="1556" max="1556" width="8" customWidth="1"/>
    <col min="1557" max="1557" width="9.21875" customWidth="1"/>
    <col min="1558" max="1558" width="11.77734375" customWidth="1"/>
    <col min="1559" max="1559" width="10" customWidth="1"/>
    <col min="1560" max="1562" width="9.21875" customWidth="1"/>
    <col min="1563" max="1563" width="9" customWidth="1"/>
    <col min="1564" max="1564" width="8.5546875" customWidth="1"/>
    <col min="1565" max="1565" width="9.21875" customWidth="1"/>
    <col min="1566" max="1566" width="8.21875" customWidth="1"/>
    <col min="1567" max="1570" width="15.44140625" customWidth="1"/>
    <col min="1571" max="1571" width="11.77734375" customWidth="1"/>
    <col min="1572" max="1572" width="66.21875" customWidth="1"/>
    <col min="1573" max="1573" width="9.5546875" customWidth="1"/>
    <col min="1574" max="1574" width="60.44140625" customWidth="1"/>
    <col min="1575" max="1575" width="13.44140625" customWidth="1"/>
    <col min="1576" max="1576" width="56.21875" customWidth="1"/>
    <col min="1577" max="1577" width="9.5546875" customWidth="1"/>
    <col min="1578" max="1578" width="58.77734375" customWidth="1"/>
    <col min="1579" max="1579" width="9.5546875" customWidth="1"/>
    <col min="1797" max="1797" width="16.21875" customWidth="1"/>
    <col min="1798" max="1798" width="43.21875" customWidth="1"/>
    <col min="1799" max="1799" width="29.5546875" customWidth="1"/>
    <col min="1800" max="1800" width="34.21875" customWidth="1"/>
    <col min="1801" max="1801" width="7.5546875" customWidth="1"/>
    <col min="1802" max="1802" width="26.44140625" customWidth="1"/>
    <col min="1803" max="1803" width="17.21875" customWidth="1"/>
    <col min="1804" max="1804" width="19.21875" customWidth="1"/>
    <col min="1805" max="1805" width="18.44140625" customWidth="1"/>
    <col min="1806" max="1806" width="17.5546875" customWidth="1"/>
    <col min="1807" max="1808" width="18.77734375" customWidth="1"/>
    <col min="1809" max="1810" width="15.77734375" customWidth="1"/>
    <col min="1811" max="1811" width="11.77734375" customWidth="1"/>
    <col min="1812" max="1812" width="8" customWidth="1"/>
    <col min="1813" max="1813" width="9.21875" customWidth="1"/>
    <col min="1814" max="1814" width="11.77734375" customWidth="1"/>
    <col min="1815" max="1815" width="10" customWidth="1"/>
    <col min="1816" max="1818" width="9.21875" customWidth="1"/>
    <col min="1819" max="1819" width="9" customWidth="1"/>
    <col min="1820" max="1820" width="8.5546875" customWidth="1"/>
    <col min="1821" max="1821" width="9.21875" customWidth="1"/>
    <col min="1822" max="1822" width="8.21875" customWidth="1"/>
    <col min="1823" max="1826" width="15.44140625" customWidth="1"/>
    <col min="1827" max="1827" width="11.77734375" customWidth="1"/>
    <col min="1828" max="1828" width="66.21875" customWidth="1"/>
    <col min="1829" max="1829" width="9.5546875" customWidth="1"/>
    <col min="1830" max="1830" width="60.44140625" customWidth="1"/>
    <col min="1831" max="1831" width="13.44140625" customWidth="1"/>
    <col min="1832" max="1832" width="56.21875" customWidth="1"/>
    <col min="1833" max="1833" width="9.5546875" customWidth="1"/>
    <col min="1834" max="1834" width="58.77734375" customWidth="1"/>
    <col min="1835" max="1835" width="9.5546875" customWidth="1"/>
    <col min="2053" max="2053" width="16.21875" customWidth="1"/>
    <col min="2054" max="2054" width="43.21875" customWidth="1"/>
    <col min="2055" max="2055" width="29.5546875" customWidth="1"/>
    <col min="2056" max="2056" width="34.21875" customWidth="1"/>
    <col min="2057" max="2057" width="7.5546875" customWidth="1"/>
    <col min="2058" max="2058" width="26.44140625" customWidth="1"/>
    <col min="2059" max="2059" width="17.21875" customWidth="1"/>
    <col min="2060" max="2060" width="19.21875" customWidth="1"/>
    <col min="2061" max="2061" width="18.44140625" customWidth="1"/>
    <col min="2062" max="2062" width="17.5546875" customWidth="1"/>
    <col min="2063" max="2064" width="18.77734375" customWidth="1"/>
    <col min="2065" max="2066" width="15.77734375" customWidth="1"/>
    <col min="2067" max="2067" width="11.77734375" customWidth="1"/>
    <col min="2068" max="2068" width="8" customWidth="1"/>
    <col min="2069" max="2069" width="9.21875" customWidth="1"/>
    <col min="2070" max="2070" width="11.77734375" customWidth="1"/>
    <col min="2071" max="2071" width="10" customWidth="1"/>
    <col min="2072" max="2074" width="9.21875" customWidth="1"/>
    <col min="2075" max="2075" width="9" customWidth="1"/>
    <col min="2076" max="2076" width="8.5546875" customWidth="1"/>
    <col min="2077" max="2077" width="9.21875" customWidth="1"/>
    <col min="2078" max="2078" width="8.21875" customWidth="1"/>
    <col min="2079" max="2082" width="15.44140625" customWidth="1"/>
    <col min="2083" max="2083" width="11.77734375" customWidth="1"/>
    <col min="2084" max="2084" width="66.21875" customWidth="1"/>
    <col min="2085" max="2085" width="9.5546875" customWidth="1"/>
    <col min="2086" max="2086" width="60.44140625" customWidth="1"/>
    <col min="2087" max="2087" width="13.44140625" customWidth="1"/>
    <col min="2088" max="2088" width="56.21875" customWidth="1"/>
    <col min="2089" max="2089" width="9.5546875" customWidth="1"/>
    <col min="2090" max="2090" width="58.77734375" customWidth="1"/>
    <col min="2091" max="2091" width="9.5546875" customWidth="1"/>
    <col min="2309" max="2309" width="16.21875" customWidth="1"/>
    <col min="2310" max="2310" width="43.21875" customWidth="1"/>
    <col min="2311" max="2311" width="29.5546875" customWidth="1"/>
    <col min="2312" max="2312" width="34.21875" customWidth="1"/>
    <col min="2313" max="2313" width="7.5546875" customWidth="1"/>
    <col min="2314" max="2314" width="26.44140625" customWidth="1"/>
    <col min="2315" max="2315" width="17.21875" customWidth="1"/>
    <col min="2316" max="2316" width="19.21875" customWidth="1"/>
    <col min="2317" max="2317" width="18.44140625" customWidth="1"/>
    <col min="2318" max="2318" width="17.5546875" customWidth="1"/>
    <col min="2319" max="2320" width="18.77734375" customWidth="1"/>
    <col min="2321" max="2322" width="15.77734375" customWidth="1"/>
    <col min="2323" max="2323" width="11.77734375" customWidth="1"/>
    <col min="2324" max="2324" width="8" customWidth="1"/>
    <col min="2325" max="2325" width="9.21875" customWidth="1"/>
    <col min="2326" max="2326" width="11.77734375" customWidth="1"/>
    <col min="2327" max="2327" width="10" customWidth="1"/>
    <col min="2328" max="2330" width="9.21875" customWidth="1"/>
    <col min="2331" max="2331" width="9" customWidth="1"/>
    <col min="2332" max="2332" width="8.5546875" customWidth="1"/>
    <col min="2333" max="2333" width="9.21875" customWidth="1"/>
    <col min="2334" max="2334" width="8.21875" customWidth="1"/>
    <col min="2335" max="2338" width="15.44140625" customWidth="1"/>
    <col min="2339" max="2339" width="11.77734375" customWidth="1"/>
    <col min="2340" max="2340" width="66.21875" customWidth="1"/>
    <col min="2341" max="2341" width="9.5546875" customWidth="1"/>
    <col min="2342" max="2342" width="60.44140625" customWidth="1"/>
    <col min="2343" max="2343" width="13.44140625" customWidth="1"/>
    <col min="2344" max="2344" width="56.21875" customWidth="1"/>
    <col min="2345" max="2345" width="9.5546875" customWidth="1"/>
    <col min="2346" max="2346" width="58.77734375" customWidth="1"/>
    <col min="2347" max="2347" width="9.5546875" customWidth="1"/>
    <col min="2565" max="2565" width="16.21875" customWidth="1"/>
    <col min="2566" max="2566" width="43.21875" customWidth="1"/>
    <col min="2567" max="2567" width="29.5546875" customWidth="1"/>
    <col min="2568" max="2568" width="34.21875" customWidth="1"/>
    <col min="2569" max="2569" width="7.5546875" customWidth="1"/>
    <col min="2570" max="2570" width="26.44140625" customWidth="1"/>
    <col min="2571" max="2571" width="17.21875" customWidth="1"/>
    <col min="2572" max="2572" width="19.21875" customWidth="1"/>
    <col min="2573" max="2573" width="18.44140625" customWidth="1"/>
    <col min="2574" max="2574" width="17.5546875" customWidth="1"/>
    <col min="2575" max="2576" width="18.77734375" customWidth="1"/>
    <col min="2577" max="2578" width="15.77734375" customWidth="1"/>
    <col min="2579" max="2579" width="11.77734375" customWidth="1"/>
    <col min="2580" max="2580" width="8" customWidth="1"/>
    <col min="2581" max="2581" width="9.21875" customWidth="1"/>
    <col min="2582" max="2582" width="11.77734375" customWidth="1"/>
    <col min="2583" max="2583" width="10" customWidth="1"/>
    <col min="2584" max="2586" width="9.21875" customWidth="1"/>
    <col min="2587" max="2587" width="9" customWidth="1"/>
    <col min="2588" max="2588" width="8.5546875" customWidth="1"/>
    <col min="2589" max="2589" width="9.21875" customWidth="1"/>
    <col min="2590" max="2590" width="8.21875" customWidth="1"/>
    <col min="2591" max="2594" width="15.44140625" customWidth="1"/>
    <col min="2595" max="2595" width="11.77734375" customWidth="1"/>
    <col min="2596" max="2596" width="66.21875" customWidth="1"/>
    <col min="2597" max="2597" width="9.5546875" customWidth="1"/>
    <col min="2598" max="2598" width="60.44140625" customWidth="1"/>
    <col min="2599" max="2599" width="13.44140625" customWidth="1"/>
    <col min="2600" max="2600" width="56.21875" customWidth="1"/>
    <col min="2601" max="2601" width="9.5546875" customWidth="1"/>
    <col min="2602" max="2602" width="58.77734375" customWidth="1"/>
    <col min="2603" max="2603" width="9.5546875" customWidth="1"/>
    <col min="2821" max="2821" width="16.21875" customWidth="1"/>
    <col min="2822" max="2822" width="43.21875" customWidth="1"/>
    <col min="2823" max="2823" width="29.5546875" customWidth="1"/>
    <col min="2824" max="2824" width="34.21875" customWidth="1"/>
    <col min="2825" max="2825" width="7.5546875" customWidth="1"/>
    <col min="2826" max="2826" width="26.44140625" customWidth="1"/>
    <col min="2827" max="2827" width="17.21875" customWidth="1"/>
    <col min="2828" max="2828" width="19.21875" customWidth="1"/>
    <col min="2829" max="2829" width="18.44140625" customWidth="1"/>
    <col min="2830" max="2830" width="17.5546875" customWidth="1"/>
    <col min="2831" max="2832" width="18.77734375" customWidth="1"/>
    <col min="2833" max="2834" width="15.77734375" customWidth="1"/>
    <col min="2835" max="2835" width="11.77734375" customWidth="1"/>
    <col min="2836" max="2836" width="8" customWidth="1"/>
    <col min="2837" max="2837" width="9.21875" customWidth="1"/>
    <col min="2838" max="2838" width="11.77734375" customWidth="1"/>
    <col min="2839" max="2839" width="10" customWidth="1"/>
    <col min="2840" max="2842" width="9.21875" customWidth="1"/>
    <col min="2843" max="2843" width="9" customWidth="1"/>
    <col min="2844" max="2844" width="8.5546875" customWidth="1"/>
    <col min="2845" max="2845" width="9.21875" customWidth="1"/>
    <col min="2846" max="2846" width="8.21875" customWidth="1"/>
    <col min="2847" max="2850" width="15.44140625" customWidth="1"/>
    <col min="2851" max="2851" width="11.77734375" customWidth="1"/>
    <col min="2852" max="2852" width="66.21875" customWidth="1"/>
    <col min="2853" max="2853" width="9.5546875" customWidth="1"/>
    <col min="2854" max="2854" width="60.44140625" customWidth="1"/>
    <col min="2855" max="2855" width="13.44140625" customWidth="1"/>
    <col min="2856" max="2856" width="56.21875" customWidth="1"/>
    <col min="2857" max="2857" width="9.5546875" customWidth="1"/>
    <col min="2858" max="2858" width="58.77734375" customWidth="1"/>
    <col min="2859" max="2859" width="9.5546875" customWidth="1"/>
    <col min="3077" max="3077" width="16.21875" customWidth="1"/>
    <col min="3078" max="3078" width="43.21875" customWidth="1"/>
    <col min="3079" max="3079" width="29.5546875" customWidth="1"/>
    <col min="3080" max="3080" width="34.21875" customWidth="1"/>
    <col min="3081" max="3081" width="7.5546875" customWidth="1"/>
    <col min="3082" max="3082" width="26.44140625" customWidth="1"/>
    <col min="3083" max="3083" width="17.21875" customWidth="1"/>
    <col min="3084" max="3084" width="19.21875" customWidth="1"/>
    <col min="3085" max="3085" width="18.44140625" customWidth="1"/>
    <col min="3086" max="3086" width="17.5546875" customWidth="1"/>
    <col min="3087" max="3088" width="18.77734375" customWidth="1"/>
    <col min="3089" max="3090" width="15.77734375" customWidth="1"/>
    <col min="3091" max="3091" width="11.77734375" customWidth="1"/>
    <col min="3092" max="3092" width="8" customWidth="1"/>
    <col min="3093" max="3093" width="9.21875" customWidth="1"/>
    <col min="3094" max="3094" width="11.77734375" customWidth="1"/>
    <col min="3095" max="3095" width="10" customWidth="1"/>
    <col min="3096" max="3098" width="9.21875" customWidth="1"/>
    <col min="3099" max="3099" width="9" customWidth="1"/>
    <col min="3100" max="3100" width="8.5546875" customWidth="1"/>
    <col min="3101" max="3101" width="9.21875" customWidth="1"/>
    <col min="3102" max="3102" width="8.21875" customWidth="1"/>
    <col min="3103" max="3106" width="15.44140625" customWidth="1"/>
    <col min="3107" max="3107" width="11.77734375" customWidth="1"/>
    <col min="3108" max="3108" width="66.21875" customWidth="1"/>
    <col min="3109" max="3109" width="9.5546875" customWidth="1"/>
    <col min="3110" max="3110" width="60.44140625" customWidth="1"/>
    <col min="3111" max="3111" width="13.44140625" customWidth="1"/>
    <col min="3112" max="3112" width="56.21875" customWidth="1"/>
    <col min="3113" max="3113" width="9.5546875" customWidth="1"/>
    <col min="3114" max="3114" width="58.77734375" customWidth="1"/>
    <col min="3115" max="3115" width="9.5546875" customWidth="1"/>
    <col min="3333" max="3333" width="16.21875" customWidth="1"/>
    <col min="3334" max="3334" width="43.21875" customWidth="1"/>
    <col min="3335" max="3335" width="29.5546875" customWidth="1"/>
    <col min="3336" max="3336" width="34.21875" customWidth="1"/>
    <col min="3337" max="3337" width="7.5546875" customWidth="1"/>
    <col min="3338" max="3338" width="26.44140625" customWidth="1"/>
    <col min="3339" max="3339" width="17.21875" customWidth="1"/>
    <col min="3340" max="3340" width="19.21875" customWidth="1"/>
    <col min="3341" max="3341" width="18.44140625" customWidth="1"/>
    <col min="3342" max="3342" width="17.5546875" customWidth="1"/>
    <col min="3343" max="3344" width="18.77734375" customWidth="1"/>
    <col min="3345" max="3346" width="15.77734375" customWidth="1"/>
    <col min="3347" max="3347" width="11.77734375" customWidth="1"/>
    <col min="3348" max="3348" width="8" customWidth="1"/>
    <col min="3349" max="3349" width="9.21875" customWidth="1"/>
    <col min="3350" max="3350" width="11.77734375" customWidth="1"/>
    <col min="3351" max="3351" width="10" customWidth="1"/>
    <col min="3352" max="3354" width="9.21875" customWidth="1"/>
    <col min="3355" max="3355" width="9" customWidth="1"/>
    <col min="3356" max="3356" width="8.5546875" customWidth="1"/>
    <col min="3357" max="3357" width="9.21875" customWidth="1"/>
    <col min="3358" max="3358" width="8.21875" customWidth="1"/>
    <col min="3359" max="3362" width="15.44140625" customWidth="1"/>
    <col min="3363" max="3363" width="11.77734375" customWidth="1"/>
    <col min="3364" max="3364" width="66.21875" customWidth="1"/>
    <col min="3365" max="3365" width="9.5546875" customWidth="1"/>
    <col min="3366" max="3366" width="60.44140625" customWidth="1"/>
    <col min="3367" max="3367" width="13.44140625" customWidth="1"/>
    <col min="3368" max="3368" width="56.21875" customWidth="1"/>
    <col min="3369" max="3369" width="9.5546875" customWidth="1"/>
    <col min="3370" max="3370" width="58.77734375" customWidth="1"/>
    <col min="3371" max="3371" width="9.5546875" customWidth="1"/>
    <col min="3589" max="3589" width="16.21875" customWidth="1"/>
    <col min="3590" max="3590" width="43.21875" customWidth="1"/>
    <col min="3591" max="3591" width="29.5546875" customWidth="1"/>
    <col min="3592" max="3592" width="34.21875" customWidth="1"/>
    <col min="3593" max="3593" width="7.5546875" customWidth="1"/>
    <col min="3594" max="3594" width="26.44140625" customWidth="1"/>
    <col min="3595" max="3595" width="17.21875" customWidth="1"/>
    <col min="3596" max="3596" width="19.21875" customWidth="1"/>
    <col min="3597" max="3597" width="18.44140625" customWidth="1"/>
    <col min="3598" max="3598" width="17.5546875" customWidth="1"/>
    <col min="3599" max="3600" width="18.77734375" customWidth="1"/>
    <col min="3601" max="3602" width="15.77734375" customWidth="1"/>
    <col min="3603" max="3603" width="11.77734375" customWidth="1"/>
    <col min="3604" max="3604" width="8" customWidth="1"/>
    <col min="3605" max="3605" width="9.21875" customWidth="1"/>
    <col min="3606" max="3606" width="11.77734375" customWidth="1"/>
    <col min="3607" max="3607" width="10" customWidth="1"/>
    <col min="3608" max="3610" width="9.21875" customWidth="1"/>
    <col min="3611" max="3611" width="9" customWidth="1"/>
    <col min="3612" max="3612" width="8.5546875" customWidth="1"/>
    <col min="3613" max="3613" width="9.21875" customWidth="1"/>
    <col min="3614" max="3614" width="8.21875" customWidth="1"/>
    <col min="3615" max="3618" width="15.44140625" customWidth="1"/>
    <col min="3619" max="3619" width="11.77734375" customWidth="1"/>
    <col min="3620" max="3620" width="66.21875" customWidth="1"/>
    <col min="3621" max="3621" width="9.5546875" customWidth="1"/>
    <col min="3622" max="3622" width="60.44140625" customWidth="1"/>
    <col min="3623" max="3623" width="13.44140625" customWidth="1"/>
    <col min="3624" max="3624" width="56.21875" customWidth="1"/>
    <col min="3625" max="3625" width="9.5546875" customWidth="1"/>
    <col min="3626" max="3626" width="58.77734375" customWidth="1"/>
    <col min="3627" max="3627" width="9.5546875" customWidth="1"/>
    <col min="3845" max="3845" width="16.21875" customWidth="1"/>
    <col min="3846" max="3846" width="43.21875" customWidth="1"/>
    <col min="3847" max="3847" width="29.5546875" customWidth="1"/>
    <col min="3848" max="3848" width="34.21875" customWidth="1"/>
    <col min="3849" max="3849" width="7.5546875" customWidth="1"/>
    <col min="3850" max="3850" width="26.44140625" customWidth="1"/>
    <col min="3851" max="3851" width="17.21875" customWidth="1"/>
    <col min="3852" max="3852" width="19.21875" customWidth="1"/>
    <col min="3853" max="3853" width="18.44140625" customWidth="1"/>
    <col min="3854" max="3854" width="17.5546875" customWidth="1"/>
    <col min="3855" max="3856" width="18.77734375" customWidth="1"/>
    <col min="3857" max="3858" width="15.77734375" customWidth="1"/>
    <col min="3859" max="3859" width="11.77734375" customWidth="1"/>
    <col min="3860" max="3860" width="8" customWidth="1"/>
    <col min="3861" max="3861" width="9.21875" customWidth="1"/>
    <col min="3862" max="3862" width="11.77734375" customWidth="1"/>
    <col min="3863" max="3863" width="10" customWidth="1"/>
    <col min="3864" max="3866" width="9.21875" customWidth="1"/>
    <col min="3867" max="3867" width="9" customWidth="1"/>
    <col min="3868" max="3868" width="8.5546875" customWidth="1"/>
    <col min="3869" max="3869" width="9.21875" customWidth="1"/>
    <col min="3870" max="3870" width="8.21875" customWidth="1"/>
    <col min="3871" max="3874" width="15.44140625" customWidth="1"/>
    <col min="3875" max="3875" width="11.77734375" customWidth="1"/>
    <col min="3876" max="3876" width="66.21875" customWidth="1"/>
    <col min="3877" max="3877" width="9.5546875" customWidth="1"/>
    <col min="3878" max="3878" width="60.44140625" customWidth="1"/>
    <col min="3879" max="3879" width="13.44140625" customWidth="1"/>
    <col min="3880" max="3880" width="56.21875" customWidth="1"/>
    <col min="3881" max="3881" width="9.5546875" customWidth="1"/>
    <col min="3882" max="3882" width="58.77734375" customWidth="1"/>
    <col min="3883" max="3883" width="9.5546875" customWidth="1"/>
    <col min="4101" max="4101" width="16.21875" customWidth="1"/>
    <col min="4102" max="4102" width="43.21875" customWidth="1"/>
    <col min="4103" max="4103" width="29.5546875" customWidth="1"/>
    <col min="4104" max="4104" width="34.21875" customWidth="1"/>
    <col min="4105" max="4105" width="7.5546875" customWidth="1"/>
    <col min="4106" max="4106" width="26.44140625" customWidth="1"/>
    <col min="4107" max="4107" width="17.21875" customWidth="1"/>
    <col min="4108" max="4108" width="19.21875" customWidth="1"/>
    <col min="4109" max="4109" width="18.44140625" customWidth="1"/>
    <col min="4110" max="4110" width="17.5546875" customWidth="1"/>
    <col min="4111" max="4112" width="18.77734375" customWidth="1"/>
    <col min="4113" max="4114" width="15.77734375" customWidth="1"/>
    <col min="4115" max="4115" width="11.77734375" customWidth="1"/>
    <col min="4116" max="4116" width="8" customWidth="1"/>
    <col min="4117" max="4117" width="9.21875" customWidth="1"/>
    <col min="4118" max="4118" width="11.77734375" customWidth="1"/>
    <col min="4119" max="4119" width="10" customWidth="1"/>
    <col min="4120" max="4122" width="9.21875" customWidth="1"/>
    <col min="4123" max="4123" width="9" customWidth="1"/>
    <col min="4124" max="4124" width="8.5546875" customWidth="1"/>
    <col min="4125" max="4125" width="9.21875" customWidth="1"/>
    <col min="4126" max="4126" width="8.21875" customWidth="1"/>
    <col min="4127" max="4130" width="15.44140625" customWidth="1"/>
    <col min="4131" max="4131" width="11.77734375" customWidth="1"/>
    <col min="4132" max="4132" width="66.21875" customWidth="1"/>
    <col min="4133" max="4133" width="9.5546875" customWidth="1"/>
    <col min="4134" max="4134" width="60.44140625" customWidth="1"/>
    <col min="4135" max="4135" width="13.44140625" customWidth="1"/>
    <col min="4136" max="4136" width="56.21875" customWidth="1"/>
    <col min="4137" max="4137" width="9.5546875" customWidth="1"/>
    <col min="4138" max="4138" width="58.77734375" customWidth="1"/>
    <col min="4139" max="4139" width="9.5546875" customWidth="1"/>
    <col min="4357" max="4357" width="16.21875" customWidth="1"/>
    <col min="4358" max="4358" width="43.21875" customWidth="1"/>
    <col min="4359" max="4359" width="29.5546875" customWidth="1"/>
    <col min="4360" max="4360" width="34.21875" customWidth="1"/>
    <col min="4361" max="4361" width="7.5546875" customWidth="1"/>
    <col min="4362" max="4362" width="26.44140625" customWidth="1"/>
    <col min="4363" max="4363" width="17.21875" customWidth="1"/>
    <col min="4364" max="4364" width="19.21875" customWidth="1"/>
    <col min="4365" max="4365" width="18.44140625" customWidth="1"/>
    <col min="4366" max="4366" width="17.5546875" customWidth="1"/>
    <col min="4367" max="4368" width="18.77734375" customWidth="1"/>
    <col min="4369" max="4370" width="15.77734375" customWidth="1"/>
    <col min="4371" max="4371" width="11.77734375" customWidth="1"/>
    <col min="4372" max="4372" width="8" customWidth="1"/>
    <col min="4373" max="4373" width="9.21875" customWidth="1"/>
    <col min="4374" max="4374" width="11.77734375" customWidth="1"/>
    <col min="4375" max="4375" width="10" customWidth="1"/>
    <col min="4376" max="4378" width="9.21875" customWidth="1"/>
    <col min="4379" max="4379" width="9" customWidth="1"/>
    <col min="4380" max="4380" width="8.5546875" customWidth="1"/>
    <col min="4381" max="4381" width="9.21875" customWidth="1"/>
    <col min="4382" max="4382" width="8.21875" customWidth="1"/>
    <col min="4383" max="4386" width="15.44140625" customWidth="1"/>
    <col min="4387" max="4387" width="11.77734375" customWidth="1"/>
    <col min="4388" max="4388" width="66.21875" customWidth="1"/>
    <col min="4389" max="4389" width="9.5546875" customWidth="1"/>
    <col min="4390" max="4390" width="60.44140625" customWidth="1"/>
    <col min="4391" max="4391" width="13.44140625" customWidth="1"/>
    <col min="4392" max="4392" width="56.21875" customWidth="1"/>
    <col min="4393" max="4393" width="9.5546875" customWidth="1"/>
    <col min="4394" max="4394" width="58.77734375" customWidth="1"/>
    <col min="4395" max="4395" width="9.5546875" customWidth="1"/>
    <col min="4613" max="4613" width="16.21875" customWidth="1"/>
    <col min="4614" max="4614" width="43.21875" customWidth="1"/>
    <col min="4615" max="4615" width="29.5546875" customWidth="1"/>
    <col min="4616" max="4616" width="34.21875" customWidth="1"/>
    <col min="4617" max="4617" width="7.5546875" customWidth="1"/>
    <col min="4618" max="4618" width="26.44140625" customWidth="1"/>
    <col min="4619" max="4619" width="17.21875" customWidth="1"/>
    <col min="4620" max="4620" width="19.21875" customWidth="1"/>
    <col min="4621" max="4621" width="18.44140625" customWidth="1"/>
    <col min="4622" max="4622" width="17.5546875" customWidth="1"/>
    <col min="4623" max="4624" width="18.77734375" customWidth="1"/>
    <col min="4625" max="4626" width="15.77734375" customWidth="1"/>
    <col min="4627" max="4627" width="11.77734375" customWidth="1"/>
    <col min="4628" max="4628" width="8" customWidth="1"/>
    <col min="4629" max="4629" width="9.21875" customWidth="1"/>
    <col min="4630" max="4630" width="11.77734375" customWidth="1"/>
    <col min="4631" max="4631" width="10" customWidth="1"/>
    <col min="4632" max="4634" width="9.21875" customWidth="1"/>
    <col min="4635" max="4635" width="9" customWidth="1"/>
    <col min="4636" max="4636" width="8.5546875" customWidth="1"/>
    <col min="4637" max="4637" width="9.21875" customWidth="1"/>
    <col min="4638" max="4638" width="8.21875" customWidth="1"/>
    <col min="4639" max="4642" width="15.44140625" customWidth="1"/>
    <col min="4643" max="4643" width="11.77734375" customWidth="1"/>
    <col min="4644" max="4644" width="66.21875" customWidth="1"/>
    <col min="4645" max="4645" width="9.5546875" customWidth="1"/>
    <col min="4646" max="4646" width="60.44140625" customWidth="1"/>
    <col min="4647" max="4647" width="13.44140625" customWidth="1"/>
    <col min="4648" max="4648" width="56.21875" customWidth="1"/>
    <col min="4649" max="4649" width="9.5546875" customWidth="1"/>
    <col min="4650" max="4650" width="58.77734375" customWidth="1"/>
    <col min="4651" max="4651" width="9.5546875" customWidth="1"/>
    <col min="4869" max="4869" width="16.21875" customWidth="1"/>
    <col min="4870" max="4870" width="43.21875" customWidth="1"/>
    <col min="4871" max="4871" width="29.5546875" customWidth="1"/>
    <col min="4872" max="4872" width="34.21875" customWidth="1"/>
    <col min="4873" max="4873" width="7.5546875" customWidth="1"/>
    <col min="4874" max="4874" width="26.44140625" customWidth="1"/>
    <col min="4875" max="4875" width="17.21875" customWidth="1"/>
    <col min="4876" max="4876" width="19.21875" customWidth="1"/>
    <col min="4877" max="4877" width="18.44140625" customWidth="1"/>
    <col min="4878" max="4878" width="17.5546875" customWidth="1"/>
    <col min="4879" max="4880" width="18.77734375" customWidth="1"/>
    <col min="4881" max="4882" width="15.77734375" customWidth="1"/>
    <col min="4883" max="4883" width="11.77734375" customWidth="1"/>
    <col min="4884" max="4884" width="8" customWidth="1"/>
    <col min="4885" max="4885" width="9.21875" customWidth="1"/>
    <col min="4886" max="4886" width="11.77734375" customWidth="1"/>
    <col min="4887" max="4887" width="10" customWidth="1"/>
    <col min="4888" max="4890" width="9.21875" customWidth="1"/>
    <col min="4891" max="4891" width="9" customWidth="1"/>
    <col min="4892" max="4892" width="8.5546875" customWidth="1"/>
    <col min="4893" max="4893" width="9.21875" customWidth="1"/>
    <col min="4894" max="4894" width="8.21875" customWidth="1"/>
    <col min="4895" max="4898" width="15.44140625" customWidth="1"/>
    <col min="4899" max="4899" width="11.77734375" customWidth="1"/>
    <col min="4900" max="4900" width="66.21875" customWidth="1"/>
    <col min="4901" max="4901" width="9.5546875" customWidth="1"/>
    <col min="4902" max="4902" width="60.44140625" customWidth="1"/>
    <col min="4903" max="4903" width="13.44140625" customWidth="1"/>
    <col min="4904" max="4904" width="56.21875" customWidth="1"/>
    <col min="4905" max="4905" width="9.5546875" customWidth="1"/>
    <col min="4906" max="4906" width="58.77734375" customWidth="1"/>
    <col min="4907" max="4907" width="9.5546875" customWidth="1"/>
    <col min="5125" max="5125" width="16.21875" customWidth="1"/>
    <col min="5126" max="5126" width="43.21875" customWidth="1"/>
    <col min="5127" max="5127" width="29.5546875" customWidth="1"/>
    <col min="5128" max="5128" width="34.21875" customWidth="1"/>
    <col min="5129" max="5129" width="7.5546875" customWidth="1"/>
    <col min="5130" max="5130" width="26.44140625" customWidth="1"/>
    <col min="5131" max="5131" width="17.21875" customWidth="1"/>
    <col min="5132" max="5132" width="19.21875" customWidth="1"/>
    <col min="5133" max="5133" width="18.44140625" customWidth="1"/>
    <col min="5134" max="5134" width="17.5546875" customWidth="1"/>
    <col min="5135" max="5136" width="18.77734375" customWidth="1"/>
    <col min="5137" max="5138" width="15.77734375" customWidth="1"/>
    <col min="5139" max="5139" width="11.77734375" customWidth="1"/>
    <col min="5140" max="5140" width="8" customWidth="1"/>
    <col min="5141" max="5141" width="9.21875" customWidth="1"/>
    <col min="5142" max="5142" width="11.77734375" customWidth="1"/>
    <col min="5143" max="5143" width="10" customWidth="1"/>
    <col min="5144" max="5146" width="9.21875" customWidth="1"/>
    <col min="5147" max="5147" width="9" customWidth="1"/>
    <col min="5148" max="5148" width="8.5546875" customWidth="1"/>
    <col min="5149" max="5149" width="9.21875" customWidth="1"/>
    <col min="5150" max="5150" width="8.21875" customWidth="1"/>
    <col min="5151" max="5154" width="15.44140625" customWidth="1"/>
    <col min="5155" max="5155" width="11.77734375" customWidth="1"/>
    <col min="5156" max="5156" width="66.21875" customWidth="1"/>
    <col min="5157" max="5157" width="9.5546875" customWidth="1"/>
    <col min="5158" max="5158" width="60.44140625" customWidth="1"/>
    <col min="5159" max="5159" width="13.44140625" customWidth="1"/>
    <col min="5160" max="5160" width="56.21875" customWidth="1"/>
    <col min="5161" max="5161" width="9.5546875" customWidth="1"/>
    <col min="5162" max="5162" width="58.77734375" customWidth="1"/>
    <col min="5163" max="5163" width="9.5546875" customWidth="1"/>
    <col min="5381" max="5381" width="16.21875" customWidth="1"/>
    <col min="5382" max="5382" width="43.21875" customWidth="1"/>
    <col min="5383" max="5383" width="29.5546875" customWidth="1"/>
    <col min="5384" max="5384" width="34.21875" customWidth="1"/>
    <col min="5385" max="5385" width="7.5546875" customWidth="1"/>
    <col min="5386" max="5386" width="26.44140625" customWidth="1"/>
    <col min="5387" max="5387" width="17.21875" customWidth="1"/>
    <col min="5388" max="5388" width="19.21875" customWidth="1"/>
    <col min="5389" max="5389" width="18.44140625" customWidth="1"/>
    <col min="5390" max="5390" width="17.5546875" customWidth="1"/>
    <col min="5391" max="5392" width="18.77734375" customWidth="1"/>
    <col min="5393" max="5394" width="15.77734375" customWidth="1"/>
    <col min="5395" max="5395" width="11.77734375" customWidth="1"/>
    <col min="5396" max="5396" width="8" customWidth="1"/>
    <col min="5397" max="5397" width="9.21875" customWidth="1"/>
    <col min="5398" max="5398" width="11.77734375" customWidth="1"/>
    <col min="5399" max="5399" width="10" customWidth="1"/>
    <col min="5400" max="5402" width="9.21875" customWidth="1"/>
    <col min="5403" max="5403" width="9" customWidth="1"/>
    <col min="5404" max="5404" width="8.5546875" customWidth="1"/>
    <col min="5405" max="5405" width="9.21875" customWidth="1"/>
    <col min="5406" max="5406" width="8.21875" customWidth="1"/>
    <col min="5407" max="5410" width="15.44140625" customWidth="1"/>
    <col min="5411" max="5411" width="11.77734375" customWidth="1"/>
    <col min="5412" max="5412" width="66.21875" customWidth="1"/>
    <col min="5413" max="5413" width="9.5546875" customWidth="1"/>
    <col min="5414" max="5414" width="60.44140625" customWidth="1"/>
    <col min="5415" max="5415" width="13.44140625" customWidth="1"/>
    <col min="5416" max="5416" width="56.21875" customWidth="1"/>
    <col min="5417" max="5417" width="9.5546875" customWidth="1"/>
    <col min="5418" max="5418" width="58.77734375" customWidth="1"/>
    <col min="5419" max="5419" width="9.5546875" customWidth="1"/>
    <col min="5637" max="5637" width="16.21875" customWidth="1"/>
    <col min="5638" max="5638" width="43.21875" customWidth="1"/>
    <col min="5639" max="5639" width="29.5546875" customWidth="1"/>
    <col min="5640" max="5640" width="34.21875" customWidth="1"/>
    <col min="5641" max="5641" width="7.5546875" customWidth="1"/>
    <col min="5642" max="5642" width="26.44140625" customWidth="1"/>
    <col min="5643" max="5643" width="17.21875" customWidth="1"/>
    <col min="5644" max="5644" width="19.21875" customWidth="1"/>
    <col min="5645" max="5645" width="18.44140625" customWidth="1"/>
    <col min="5646" max="5646" width="17.5546875" customWidth="1"/>
    <col min="5647" max="5648" width="18.77734375" customWidth="1"/>
    <col min="5649" max="5650" width="15.77734375" customWidth="1"/>
    <col min="5651" max="5651" width="11.77734375" customWidth="1"/>
    <col min="5652" max="5652" width="8" customWidth="1"/>
    <col min="5653" max="5653" width="9.21875" customWidth="1"/>
    <col min="5654" max="5654" width="11.77734375" customWidth="1"/>
    <col min="5655" max="5655" width="10" customWidth="1"/>
    <col min="5656" max="5658" width="9.21875" customWidth="1"/>
    <col min="5659" max="5659" width="9" customWidth="1"/>
    <col min="5660" max="5660" width="8.5546875" customWidth="1"/>
    <col min="5661" max="5661" width="9.21875" customWidth="1"/>
    <col min="5662" max="5662" width="8.21875" customWidth="1"/>
    <col min="5663" max="5666" width="15.44140625" customWidth="1"/>
    <col min="5667" max="5667" width="11.77734375" customWidth="1"/>
    <col min="5668" max="5668" width="66.21875" customWidth="1"/>
    <col min="5669" max="5669" width="9.5546875" customWidth="1"/>
    <col min="5670" max="5670" width="60.44140625" customWidth="1"/>
    <col min="5671" max="5671" width="13.44140625" customWidth="1"/>
    <col min="5672" max="5672" width="56.21875" customWidth="1"/>
    <col min="5673" max="5673" width="9.5546875" customWidth="1"/>
    <col min="5674" max="5674" width="58.77734375" customWidth="1"/>
    <col min="5675" max="5675" width="9.5546875" customWidth="1"/>
    <col min="5893" max="5893" width="16.21875" customWidth="1"/>
    <col min="5894" max="5894" width="43.21875" customWidth="1"/>
    <col min="5895" max="5895" width="29.5546875" customWidth="1"/>
    <col min="5896" max="5896" width="34.21875" customWidth="1"/>
    <col min="5897" max="5897" width="7.5546875" customWidth="1"/>
    <col min="5898" max="5898" width="26.44140625" customWidth="1"/>
    <col min="5899" max="5899" width="17.21875" customWidth="1"/>
    <col min="5900" max="5900" width="19.21875" customWidth="1"/>
    <col min="5901" max="5901" width="18.44140625" customWidth="1"/>
    <col min="5902" max="5902" width="17.5546875" customWidth="1"/>
    <col min="5903" max="5904" width="18.77734375" customWidth="1"/>
    <col min="5905" max="5906" width="15.77734375" customWidth="1"/>
    <col min="5907" max="5907" width="11.77734375" customWidth="1"/>
    <col min="5908" max="5908" width="8" customWidth="1"/>
    <col min="5909" max="5909" width="9.21875" customWidth="1"/>
    <col min="5910" max="5910" width="11.77734375" customWidth="1"/>
    <col min="5911" max="5911" width="10" customWidth="1"/>
    <col min="5912" max="5914" width="9.21875" customWidth="1"/>
    <col min="5915" max="5915" width="9" customWidth="1"/>
    <col min="5916" max="5916" width="8.5546875" customWidth="1"/>
    <col min="5917" max="5917" width="9.21875" customWidth="1"/>
    <col min="5918" max="5918" width="8.21875" customWidth="1"/>
    <col min="5919" max="5922" width="15.44140625" customWidth="1"/>
    <col min="5923" max="5923" width="11.77734375" customWidth="1"/>
    <col min="5924" max="5924" width="66.21875" customWidth="1"/>
    <col min="5925" max="5925" width="9.5546875" customWidth="1"/>
    <col min="5926" max="5926" width="60.44140625" customWidth="1"/>
    <col min="5927" max="5927" width="13.44140625" customWidth="1"/>
    <col min="5928" max="5928" width="56.21875" customWidth="1"/>
    <col min="5929" max="5929" width="9.5546875" customWidth="1"/>
    <col min="5930" max="5930" width="58.77734375" customWidth="1"/>
    <col min="5931" max="5931" width="9.5546875" customWidth="1"/>
    <col min="6149" max="6149" width="16.21875" customWidth="1"/>
    <col min="6150" max="6150" width="43.21875" customWidth="1"/>
    <col min="6151" max="6151" width="29.5546875" customWidth="1"/>
    <col min="6152" max="6152" width="34.21875" customWidth="1"/>
    <col min="6153" max="6153" width="7.5546875" customWidth="1"/>
    <col min="6154" max="6154" width="26.44140625" customWidth="1"/>
    <col min="6155" max="6155" width="17.21875" customWidth="1"/>
    <col min="6156" max="6156" width="19.21875" customWidth="1"/>
    <col min="6157" max="6157" width="18.44140625" customWidth="1"/>
    <col min="6158" max="6158" width="17.5546875" customWidth="1"/>
    <col min="6159" max="6160" width="18.77734375" customWidth="1"/>
    <col min="6161" max="6162" width="15.77734375" customWidth="1"/>
    <col min="6163" max="6163" width="11.77734375" customWidth="1"/>
    <col min="6164" max="6164" width="8" customWidth="1"/>
    <col min="6165" max="6165" width="9.21875" customWidth="1"/>
    <col min="6166" max="6166" width="11.77734375" customWidth="1"/>
    <col min="6167" max="6167" width="10" customWidth="1"/>
    <col min="6168" max="6170" width="9.21875" customWidth="1"/>
    <col min="6171" max="6171" width="9" customWidth="1"/>
    <col min="6172" max="6172" width="8.5546875" customWidth="1"/>
    <col min="6173" max="6173" width="9.21875" customWidth="1"/>
    <col min="6174" max="6174" width="8.21875" customWidth="1"/>
    <col min="6175" max="6178" width="15.44140625" customWidth="1"/>
    <col min="6179" max="6179" width="11.77734375" customWidth="1"/>
    <col min="6180" max="6180" width="66.21875" customWidth="1"/>
    <col min="6181" max="6181" width="9.5546875" customWidth="1"/>
    <col min="6182" max="6182" width="60.44140625" customWidth="1"/>
    <col min="6183" max="6183" width="13.44140625" customWidth="1"/>
    <col min="6184" max="6184" width="56.21875" customWidth="1"/>
    <col min="6185" max="6185" width="9.5546875" customWidth="1"/>
    <col min="6186" max="6186" width="58.77734375" customWidth="1"/>
    <col min="6187" max="6187" width="9.5546875" customWidth="1"/>
    <col min="6405" max="6405" width="16.21875" customWidth="1"/>
    <col min="6406" max="6406" width="43.21875" customWidth="1"/>
    <col min="6407" max="6407" width="29.5546875" customWidth="1"/>
    <col min="6408" max="6408" width="34.21875" customWidth="1"/>
    <col min="6409" max="6409" width="7.5546875" customWidth="1"/>
    <col min="6410" max="6410" width="26.44140625" customWidth="1"/>
    <col min="6411" max="6411" width="17.21875" customWidth="1"/>
    <col min="6412" max="6412" width="19.21875" customWidth="1"/>
    <col min="6413" max="6413" width="18.44140625" customWidth="1"/>
    <col min="6414" max="6414" width="17.5546875" customWidth="1"/>
    <col min="6415" max="6416" width="18.77734375" customWidth="1"/>
    <col min="6417" max="6418" width="15.77734375" customWidth="1"/>
    <col min="6419" max="6419" width="11.77734375" customWidth="1"/>
    <col min="6420" max="6420" width="8" customWidth="1"/>
    <col min="6421" max="6421" width="9.21875" customWidth="1"/>
    <col min="6422" max="6422" width="11.77734375" customWidth="1"/>
    <col min="6423" max="6423" width="10" customWidth="1"/>
    <col min="6424" max="6426" width="9.21875" customWidth="1"/>
    <col min="6427" max="6427" width="9" customWidth="1"/>
    <col min="6428" max="6428" width="8.5546875" customWidth="1"/>
    <col min="6429" max="6429" width="9.21875" customWidth="1"/>
    <col min="6430" max="6430" width="8.21875" customWidth="1"/>
    <col min="6431" max="6434" width="15.44140625" customWidth="1"/>
    <col min="6435" max="6435" width="11.77734375" customWidth="1"/>
    <col min="6436" max="6436" width="66.21875" customWidth="1"/>
    <col min="6437" max="6437" width="9.5546875" customWidth="1"/>
    <col min="6438" max="6438" width="60.44140625" customWidth="1"/>
    <col min="6439" max="6439" width="13.44140625" customWidth="1"/>
    <col min="6440" max="6440" width="56.21875" customWidth="1"/>
    <col min="6441" max="6441" width="9.5546875" customWidth="1"/>
    <col min="6442" max="6442" width="58.77734375" customWidth="1"/>
    <col min="6443" max="6443" width="9.5546875" customWidth="1"/>
    <col min="6661" max="6661" width="16.21875" customWidth="1"/>
    <col min="6662" max="6662" width="43.21875" customWidth="1"/>
    <col min="6663" max="6663" width="29.5546875" customWidth="1"/>
    <col min="6664" max="6664" width="34.21875" customWidth="1"/>
    <col min="6665" max="6665" width="7.5546875" customWidth="1"/>
    <col min="6666" max="6666" width="26.44140625" customWidth="1"/>
    <col min="6667" max="6667" width="17.21875" customWidth="1"/>
    <col min="6668" max="6668" width="19.21875" customWidth="1"/>
    <col min="6669" max="6669" width="18.44140625" customWidth="1"/>
    <col min="6670" max="6670" width="17.5546875" customWidth="1"/>
    <col min="6671" max="6672" width="18.77734375" customWidth="1"/>
    <col min="6673" max="6674" width="15.77734375" customWidth="1"/>
    <col min="6675" max="6675" width="11.77734375" customWidth="1"/>
    <col min="6676" max="6676" width="8" customWidth="1"/>
    <col min="6677" max="6677" width="9.21875" customWidth="1"/>
    <col min="6678" max="6678" width="11.77734375" customWidth="1"/>
    <col min="6679" max="6679" width="10" customWidth="1"/>
    <col min="6680" max="6682" width="9.21875" customWidth="1"/>
    <col min="6683" max="6683" width="9" customWidth="1"/>
    <col min="6684" max="6684" width="8.5546875" customWidth="1"/>
    <col min="6685" max="6685" width="9.21875" customWidth="1"/>
    <col min="6686" max="6686" width="8.21875" customWidth="1"/>
    <col min="6687" max="6690" width="15.44140625" customWidth="1"/>
    <col min="6691" max="6691" width="11.77734375" customWidth="1"/>
    <col min="6692" max="6692" width="66.21875" customWidth="1"/>
    <col min="6693" max="6693" width="9.5546875" customWidth="1"/>
    <col min="6694" max="6694" width="60.44140625" customWidth="1"/>
    <col min="6695" max="6695" width="13.44140625" customWidth="1"/>
    <col min="6696" max="6696" width="56.21875" customWidth="1"/>
    <col min="6697" max="6697" width="9.5546875" customWidth="1"/>
    <col min="6698" max="6698" width="58.77734375" customWidth="1"/>
    <col min="6699" max="6699" width="9.5546875" customWidth="1"/>
    <col min="6917" max="6917" width="16.21875" customWidth="1"/>
    <col min="6918" max="6918" width="43.21875" customWidth="1"/>
    <col min="6919" max="6919" width="29.5546875" customWidth="1"/>
    <col min="6920" max="6920" width="34.21875" customWidth="1"/>
    <col min="6921" max="6921" width="7.5546875" customWidth="1"/>
    <col min="6922" max="6922" width="26.44140625" customWidth="1"/>
    <col min="6923" max="6923" width="17.21875" customWidth="1"/>
    <col min="6924" max="6924" width="19.21875" customWidth="1"/>
    <col min="6925" max="6925" width="18.44140625" customWidth="1"/>
    <col min="6926" max="6926" width="17.5546875" customWidth="1"/>
    <col min="6927" max="6928" width="18.77734375" customWidth="1"/>
    <col min="6929" max="6930" width="15.77734375" customWidth="1"/>
    <col min="6931" max="6931" width="11.77734375" customWidth="1"/>
    <col min="6932" max="6932" width="8" customWidth="1"/>
    <col min="6933" max="6933" width="9.21875" customWidth="1"/>
    <col min="6934" max="6934" width="11.77734375" customWidth="1"/>
    <col min="6935" max="6935" width="10" customWidth="1"/>
    <col min="6936" max="6938" width="9.21875" customWidth="1"/>
    <col min="6939" max="6939" width="9" customWidth="1"/>
    <col min="6940" max="6940" width="8.5546875" customWidth="1"/>
    <col min="6941" max="6941" width="9.21875" customWidth="1"/>
    <col min="6942" max="6942" width="8.21875" customWidth="1"/>
    <col min="6943" max="6946" width="15.44140625" customWidth="1"/>
    <col min="6947" max="6947" width="11.77734375" customWidth="1"/>
    <col min="6948" max="6948" width="66.21875" customWidth="1"/>
    <col min="6949" max="6949" width="9.5546875" customWidth="1"/>
    <col min="6950" max="6950" width="60.44140625" customWidth="1"/>
    <col min="6951" max="6951" width="13.44140625" customWidth="1"/>
    <col min="6952" max="6952" width="56.21875" customWidth="1"/>
    <col min="6953" max="6953" width="9.5546875" customWidth="1"/>
    <col min="6954" max="6954" width="58.77734375" customWidth="1"/>
    <col min="6955" max="6955" width="9.5546875" customWidth="1"/>
    <col min="7173" max="7173" width="16.21875" customWidth="1"/>
    <col min="7174" max="7174" width="43.21875" customWidth="1"/>
    <col min="7175" max="7175" width="29.5546875" customWidth="1"/>
    <col min="7176" max="7176" width="34.21875" customWidth="1"/>
    <col min="7177" max="7177" width="7.5546875" customWidth="1"/>
    <col min="7178" max="7178" width="26.44140625" customWidth="1"/>
    <col min="7179" max="7179" width="17.21875" customWidth="1"/>
    <col min="7180" max="7180" width="19.21875" customWidth="1"/>
    <col min="7181" max="7181" width="18.44140625" customWidth="1"/>
    <col min="7182" max="7182" width="17.5546875" customWidth="1"/>
    <col min="7183" max="7184" width="18.77734375" customWidth="1"/>
    <col min="7185" max="7186" width="15.77734375" customWidth="1"/>
    <col min="7187" max="7187" width="11.77734375" customWidth="1"/>
    <col min="7188" max="7188" width="8" customWidth="1"/>
    <col min="7189" max="7189" width="9.21875" customWidth="1"/>
    <col min="7190" max="7190" width="11.77734375" customWidth="1"/>
    <col min="7191" max="7191" width="10" customWidth="1"/>
    <col min="7192" max="7194" width="9.21875" customWidth="1"/>
    <col min="7195" max="7195" width="9" customWidth="1"/>
    <col min="7196" max="7196" width="8.5546875" customWidth="1"/>
    <col min="7197" max="7197" width="9.21875" customWidth="1"/>
    <col min="7198" max="7198" width="8.21875" customWidth="1"/>
    <col min="7199" max="7202" width="15.44140625" customWidth="1"/>
    <col min="7203" max="7203" width="11.77734375" customWidth="1"/>
    <col min="7204" max="7204" width="66.21875" customWidth="1"/>
    <col min="7205" max="7205" width="9.5546875" customWidth="1"/>
    <col min="7206" max="7206" width="60.44140625" customWidth="1"/>
    <col min="7207" max="7207" width="13.44140625" customWidth="1"/>
    <col min="7208" max="7208" width="56.21875" customWidth="1"/>
    <col min="7209" max="7209" width="9.5546875" customWidth="1"/>
    <col min="7210" max="7210" width="58.77734375" customWidth="1"/>
    <col min="7211" max="7211" width="9.5546875" customWidth="1"/>
    <col min="7429" max="7429" width="16.21875" customWidth="1"/>
    <col min="7430" max="7430" width="43.21875" customWidth="1"/>
    <col min="7431" max="7431" width="29.5546875" customWidth="1"/>
    <col min="7432" max="7432" width="34.21875" customWidth="1"/>
    <col min="7433" max="7433" width="7.5546875" customWidth="1"/>
    <col min="7434" max="7434" width="26.44140625" customWidth="1"/>
    <col min="7435" max="7435" width="17.21875" customWidth="1"/>
    <col min="7436" max="7436" width="19.21875" customWidth="1"/>
    <col min="7437" max="7437" width="18.44140625" customWidth="1"/>
    <col min="7438" max="7438" width="17.5546875" customWidth="1"/>
    <col min="7439" max="7440" width="18.77734375" customWidth="1"/>
    <col min="7441" max="7442" width="15.77734375" customWidth="1"/>
    <col min="7443" max="7443" width="11.77734375" customWidth="1"/>
    <col min="7444" max="7444" width="8" customWidth="1"/>
    <col min="7445" max="7445" width="9.21875" customWidth="1"/>
    <col min="7446" max="7446" width="11.77734375" customWidth="1"/>
    <col min="7447" max="7447" width="10" customWidth="1"/>
    <col min="7448" max="7450" width="9.21875" customWidth="1"/>
    <col min="7451" max="7451" width="9" customWidth="1"/>
    <col min="7452" max="7452" width="8.5546875" customWidth="1"/>
    <col min="7453" max="7453" width="9.21875" customWidth="1"/>
    <col min="7454" max="7454" width="8.21875" customWidth="1"/>
    <col min="7455" max="7458" width="15.44140625" customWidth="1"/>
    <col min="7459" max="7459" width="11.77734375" customWidth="1"/>
    <col min="7460" max="7460" width="66.21875" customWidth="1"/>
    <col min="7461" max="7461" width="9.5546875" customWidth="1"/>
    <col min="7462" max="7462" width="60.44140625" customWidth="1"/>
    <col min="7463" max="7463" width="13.44140625" customWidth="1"/>
    <col min="7464" max="7464" width="56.21875" customWidth="1"/>
    <col min="7465" max="7465" width="9.5546875" customWidth="1"/>
    <col min="7466" max="7466" width="58.77734375" customWidth="1"/>
    <col min="7467" max="7467" width="9.5546875" customWidth="1"/>
    <col min="7685" max="7685" width="16.21875" customWidth="1"/>
    <col min="7686" max="7686" width="43.21875" customWidth="1"/>
    <col min="7687" max="7687" width="29.5546875" customWidth="1"/>
    <col min="7688" max="7688" width="34.21875" customWidth="1"/>
    <col min="7689" max="7689" width="7.5546875" customWidth="1"/>
    <col min="7690" max="7690" width="26.44140625" customWidth="1"/>
    <col min="7691" max="7691" width="17.21875" customWidth="1"/>
    <col min="7692" max="7692" width="19.21875" customWidth="1"/>
    <col min="7693" max="7693" width="18.44140625" customWidth="1"/>
    <col min="7694" max="7694" width="17.5546875" customWidth="1"/>
    <col min="7695" max="7696" width="18.77734375" customWidth="1"/>
    <col min="7697" max="7698" width="15.77734375" customWidth="1"/>
    <col min="7699" max="7699" width="11.77734375" customWidth="1"/>
    <col min="7700" max="7700" width="8" customWidth="1"/>
    <col min="7701" max="7701" width="9.21875" customWidth="1"/>
    <col min="7702" max="7702" width="11.77734375" customWidth="1"/>
    <col min="7703" max="7703" width="10" customWidth="1"/>
    <col min="7704" max="7706" width="9.21875" customWidth="1"/>
    <col min="7707" max="7707" width="9" customWidth="1"/>
    <col min="7708" max="7708" width="8.5546875" customWidth="1"/>
    <col min="7709" max="7709" width="9.21875" customWidth="1"/>
    <col min="7710" max="7710" width="8.21875" customWidth="1"/>
    <col min="7711" max="7714" width="15.44140625" customWidth="1"/>
    <col min="7715" max="7715" width="11.77734375" customWidth="1"/>
    <col min="7716" max="7716" width="66.21875" customWidth="1"/>
    <col min="7717" max="7717" width="9.5546875" customWidth="1"/>
    <col min="7718" max="7718" width="60.44140625" customWidth="1"/>
    <col min="7719" max="7719" width="13.44140625" customWidth="1"/>
    <col min="7720" max="7720" width="56.21875" customWidth="1"/>
    <col min="7721" max="7721" width="9.5546875" customWidth="1"/>
    <col min="7722" max="7722" width="58.77734375" customWidth="1"/>
    <col min="7723" max="7723" width="9.5546875" customWidth="1"/>
    <col min="7941" max="7941" width="16.21875" customWidth="1"/>
    <col min="7942" max="7942" width="43.21875" customWidth="1"/>
    <col min="7943" max="7943" width="29.5546875" customWidth="1"/>
    <col min="7944" max="7944" width="34.21875" customWidth="1"/>
    <col min="7945" max="7945" width="7.5546875" customWidth="1"/>
    <col min="7946" max="7946" width="26.44140625" customWidth="1"/>
    <col min="7947" max="7947" width="17.21875" customWidth="1"/>
    <col min="7948" max="7948" width="19.21875" customWidth="1"/>
    <col min="7949" max="7949" width="18.44140625" customWidth="1"/>
    <col min="7950" max="7950" width="17.5546875" customWidth="1"/>
    <col min="7951" max="7952" width="18.77734375" customWidth="1"/>
    <col min="7953" max="7954" width="15.77734375" customWidth="1"/>
    <col min="7955" max="7955" width="11.77734375" customWidth="1"/>
    <col min="7956" max="7956" width="8" customWidth="1"/>
    <col min="7957" max="7957" width="9.21875" customWidth="1"/>
    <col min="7958" max="7958" width="11.77734375" customWidth="1"/>
    <col min="7959" max="7959" width="10" customWidth="1"/>
    <col min="7960" max="7962" width="9.21875" customWidth="1"/>
    <col min="7963" max="7963" width="9" customWidth="1"/>
    <col min="7964" max="7964" width="8.5546875" customWidth="1"/>
    <col min="7965" max="7965" width="9.21875" customWidth="1"/>
    <col min="7966" max="7966" width="8.21875" customWidth="1"/>
    <col min="7967" max="7970" width="15.44140625" customWidth="1"/>
    <col min="7971" max="7971" width="11.77734375" customWidth="1"/>
    <col min="7972" max="7972" width="66.21875" customWidth="1"/>
    <col min="7973" max="7973" width="9.5546875" customWidth="1"/>
    <col min="7974" max="7974" width="60.44140625" customWidth="1"/>
    <col min="7975" max="7975" width="13.44140625" customWidth="1"/>
    <col min="7976" max="7976" width="56.21875" customWidth="1"/>
    <col min="7977" max="7977" width="9.5546875" customWidth="1"/>
    <col min="7978" max="7978" width="58.77734375" customWidth="1"/>
    <col min="7979" max="7979" width="9.5546875" customWidth="1"/>
    <col min="8197" max="8197" width="16.21875" customWidth="1"/>
    <col min="8198" max="8198" width="43.21875" customWidth="1"/>
    <col min="8199" max="8199" width="29.5546875" customWidth="1"/>
    <col min="8200" max="8200" width="34.21875" customWidth="1"/>
    <col min="8201" max="8201" width="7.5546875" customWidth="1"/>
    <col min="8202" max="8202" width="26.44140625" customWidth="1"/>
    <col min="8203" max="8203" width="17.21875" customWidth="1"/>
    <col min="8204" max="8204" width="19.21875" customWidth="1"/>
    <col min="8205" max="8205" width="18.44140625" customWidth="1"/>
    <col min="8206" max="8206" width="17.5546875" customWidth="1"/>
    <col min="8207" max="8208" width="18.77734375" customWidth="1"/>
    <col min="8209" max="8210" width="15.77734375" customWidth="1"/>
    <col min="8211" max="8211" width="11.77734375" customWidth="1"/>
    <col min="8212" max="8212" width="8" customWidth="1"/>
    <col min="8213" max="8213" width="9.21875" customWidth="1"/>
    <col min="8214" max="8214" width="11.77734375" customWidth="1"/>
    <col min="8215" max="8215" width="10" customWidth="1"/>
    <col min="8216" max="8218" width="9.21875" customWidth="1"/>
    <col min="8219" max="8219" width="9" customWidth="1"/>
    <col min="8220" max="8220" width="8.5546875" customWidth="1"/>
    <col min="8221" max="8221" width="9.21875" customWidth="1"/>
    <col min="8222" max="8222" width="8.21875" customWidth="1"/>
    <col min="8223" max="8226" width="15.44140625" customWidth="1"/>
    <col min="8227" max="8227" width="11.77734375" customWidth="1"/>
    <col min="8228" max="8228" width="66.21875" customWidth="1"/>
    <col min="8229" max="8229" width="9.5546875" customWidth="1"/>
    <col min="8230" max="8230" width="60.44140625" customWidth="1"/>
    <col min="8231" max="8231" width="13.44140625" customWidth="1"/>
    <col min="8232" max="8232" width="56.21875" customWidth="1"/>
    <col min="8233" max="8233" width="9.5546875" customWidth="1"/>
    <col min="8234" max="8234" width="58.77734375" customWidth="1"/>
    <col min="8235" max="8235" width="9.5546875" customWidth="1"/>
    <col min="8453" max="8453" width="16.21875" customWidth="1"/>
    <col min="8454" max="8454" width="43.21875" customWidth="1"/>
    <col min="8455" max="8455" width="29.5546875" customWidth="1"/>
    <col min="8456" max="8456" width="34.21875" customWidth="1"/>
    <col min="8457" max="8457" width="7.5546875" customWidth="1"/>
    <col min="8458" max="8458" width="26.44140625" customWidth="1"/>
    <col min="8459" max="8459" width="17.21875" customWidth="1"/>
    <col min="8460" max="8460" width="19.21875" customWidth="1"/>
    <col min="8461" max="8461" width="18.44140625" customWidth="1"/>
    <col min="8462" max="8462" width="17.5546875" customWidth="1"/>
    <col min="8463" max="8464" width="18.77734375" customWidth="1"/>
    <col min="8465" max="8466" width="15.77734375" customWidth="1"/>
    <col min="8467" max="8467" width="11.77734375" customWidth="1"/>
    <col min="8468" max="8468" width="8" customWidth="1"/>
    <col min="8469" max="8469" width="9.21875" customWidth="1"/>
    <col min="8470" max="8470" width="11.77734375" customWidth="1"/>
    <col min="8471" max="8471" width="10" customWidth="1"/>
    <col min="8472" max="8474" width="9.21875" customWidth="1"/>
    <col min="8475" max="8475" width="9" customWidth="1"/>
    <col min="8476" max="8476" width="8.5546875" customWidth="1"/>
    <col min="8477" max="8477" width="9.21875" customWidth="1"/>
    <col min="8478" max="8478" width="8.21875" customWidth="1"/>
    <col min="8479" max="8482" width="15.44140625" customWidth="1"/>
    <col min="8483" max="8483" width="11.77734375" customWidth="1"/>
    <col min="8484" max="8484" width="66.21875" customWidth="1"/>
    <col min="8485" max="8485" width="9.5546875" customWidth="1"/>
    <col min="8486" max="8486" width="60.44140625" customWidth="1"/>
    <col min="8487" max="8487" width="13.44140625" customWidth="1"/>
    <col min="8488" max="8488" width="56.21875" customWidth="1"/>
    <col min="8489" max="8489" width="9.5546875" customWidth="1"/>
    <col min="8490" max="8490" width="58.77734375" customWidth="1"/>
    <col min="8491" max="8491" width="9.5546875" customWidth="1"/>
    <col min="8709" max="8709" width="16.21875" customWidth="1"/>
    <col min="8710" max="8710" width="43.21875" customWidth="1"/>
    <col min="8711" max="8711" width="29.5546875" customWidth="1"/>
    <col min="8712" max="8712" width="34.21875" customWidth="1"/>
    <col min="8713" max="8713" width="7.5546875" customWidth="1"/>
    <col min="8714" max="8714" width="26.44140625" customWidth="1"/>
    <col min="8715" max="8715" width="17.21875" customWidth="1"/>
    <col min="8716" max="8716" width="19.21875" customWidth="1"/>
    <col min="8717" max="8717" width="18.44140625" customWidth="1"/>
    <col min="8718" max="8718" width="17.5546875" customWidth="1"/>
    <col min="8719" max="8720" width="18.77734375" customWidth="1"/>
    <col min="8721" max="8722" width="15.77734375" customWidth="1"/>
    <col min="8723" max="8723" width="11.77734375" customWidth="1"/>
    <col min="8724" max="8724" width="8" customWidth="1"/>
    <col min="8725" max="8725" width="9.21875" customWidth="1"/>
    <col min="8726" max="8726" width="11.77734375" customWidth="1"/>
    <col min="8727" max="8727" width="10" customWidth="1"/>
    <col min="8728" max="8730" width="9.21875" customWidth="1"/>
    <col min="8731" max="8731" width="9" customWidth="1"/>
    <col min="8732" max="8732" width="8.5546875" customWidth="1"/>
    <col min="8733" max="8733" width="9.21875" customWidth="1"/>
    <col min="8734" max="8734" width="8.21875" customWidth="1"/>
    <col min="8735" max="8738" width="15.44140625" customWidth="1"/>
    <col min="8739" max="8739" width="11.77734375" customWidth="1"/>
    <col min="8740" max="8740" width="66.21875" customWidth="1"/>
    <col min="8741" max="8741" width="9.5546875" customWidth="1"/>
    <col min="8742" max="8742" width="60.44140625" customWidth="1"/>
    <col min="8743" max="8743" width="13.44140625" customWidth="1"/>
    <col min="8744" max="8744" width="56.21875" customWidth="1"/>
    <col min="8745" max="8745" width="9.5546875" customWidth="1"/>
    <col min="8746" max="8746" width="58.77734375" customWidth="1"/>
    <col min="8747" max="8747" width="9.5546875" customWidth="1"/>
    <col min="8965" max="8965" width="16.21875" customWidth="1"/>
    <col min="8966" max="8966" width="43.21875" customWidth="1"/>
    <col min="8967" max="8967" width="29.5546875" customWidth="1"/>
    <col min="8968" max="8968" width="34.21875" customWidth="1"/>
    <col min="8969" max="8969" width="7.5546875" customWidth="1"/>
    <col min="8970" max="8970" width="26.44140625" customWidth="1"/>
    <col min="8971" max="8971" width="17.21875" customWidth="1"/>
    <col min="8972" max="8972" width="19.21875" customWidth="1"/>
    <col min="8973" max="8973" width="18.44140625" customWidth="1"/>
    <col min="8974" max="8974" width="17.5546875" customWidth="1"/>
    <col min="8975" max="8976" width="18.77734375" customWidth="1"/>
    <col min="8977" max="8978" width="15.77734375" customWidth="1"/>
    <col min="8979" max="8979" width="11.77734375" customWidth="1"/>
    <col min="8980" max="8980" width="8" customWidth="1"/>
    <col min="8981" max="8981" width="9.21875" customWidth="1"/>
    <col min="8982" max="8982" width="11.77734375" customWidth="1"/>
    <col min="8983" max="8983" width="10" customWidth="1"/>
    <col min="8984" max="8986" width="9.21875" customWidth="1"/>
    <col min="8987" max="8987" width="9" customWidth="1"/>
    <col min="8988" max="8988" width="8.5546875" customWidth="1"/>
    <col min="8989" max="8989" width="9.21875" customWidth="1"/>
    <col min="8990" max="8990" width="8.21875" customWidth="1"/>
    <col min="8991" max="8994" width="15.44140625" customWidth="1"/>
    <col min="8995" max="8995" width="11.77734375" customWidth="1"/>
    <col min="8996" max="8996" width="66.21875" customWidth="1"/>
    <col min="8997" max="8997" width="9.5546875" customWidth="1"/>
    <col min="8998" max="8998" width="60.44140625" customWidth="1"/>
    <col min="8999" max="8999" width="13.44140625" customWidth="1"/>
    <col min="9000" max="9000" width="56.21875" customWidth="1"/>
    <col min="9001" max="9001" width="9.5546875" customWidth="1"/>
    <col min="9002" max="9002" width="58.77734375" customWidth="1"/>
    <col min="9003" max="9003" width="9.5546875" customWidth="1"/>
    <col min="9221" max="9221" width="16.21875" customWidth="1"/>
    <col min="9222" max="9222" width="43.21875" customWidth="1"/>
    <col min="9223" max="9223" width="29.5546875" customWidth="1"/>
    <col min="9224" max="9224" width="34.21875" customWidth="1"/>
    <col min="9225" max="9225" width="7.5546875" customWidth="1"/>
    <col min="9226" max="9226" width="26.44140625" customWidth="1"/>
    <col min="9227" max="9227" width="17.21875" customWidth="1"/>
    <col min="9228" max="9228" width="19.21875" customWidth="1"/>
    <col min="9229" max="9229" width="18.44140625" customWidth="1"/>
    <col min="9230" max="9230" width="17.5546875" customWidth="1"/>
    <col min="9231" max="9232" width="18.77734375" customWidth="1"/>
    <col min="9233" max="9234" width="15.77734375" customWidth="1"/>
    <col min="9235" max="9235" width="11.77734375" customWidth="1"/>
    <col min="9236" max="9236" width="8" customWidth="1"/>
    <col min="9237" max="9237" width="9.21875" customWidth="1"/>
    <col min="9238" max="9238" width="11.77734375" customWidth="1"/>
    <col min="9239" max="9239" width="10" customWidth="1"/>
    <col min="9240" max="9242" width="9.21875" customWidth="1"/>
    <col min="9243" max="9243" width="9" customWidth="1"/>
    <col min="9244" max="9244" width="8.5546875" customWidth="1"/>
    <col min="9245" max="9245" width="9.21875" customWidth="1"/>
    <col min="9246" max="9246" width="8.21875" customWidth="1"/>
    <col min="9247" max="9250" width="15.44140625" customWidth="1"/>
    <col min="9251" max="9251" width="11.77734375" customWidth="1"/>
    <col min="9252" max="9252" width="66.21875" customWidth="1"/>
    <col min="9253" max="9253" width="9.5546875" customWidth="1"/>
    <col min="9254" max="9254" width="60.44140625" customWidth="1"/>
    <col min="9255" max="9255" width="13.44140625" customWidth="1"/>
    <col min="9256" max="9256" width="56.21875" customWidth="1"/>
    <col min="9257" max="9257" width="9.5546875" customWidth="1"/>
    <col min="9258" max="9258" width="58.77734375" customWidth="1"/>
    <col min="9259" max="9259" width="9.5546875" customWidth="1"/>
    <col min="9477" max="9477" width="16.21875" customWidth="1"/>
    <col min="9478" max="9478" width="43.21875" customWidth="1"/>
    <col min="9479" max="9479" width="29.5546875" customWidth="1"/>
    <col min="9480" max="9480" width="34.21875" customWidth="1"/>
    <col min="9481" max="9481" width="7.5546875" customWidth="1"/>
    <col min="9482" max="9482" width="26.44140625" customWidth="1"/>
    <col min="9483" max="9483" width="17.21875" customWidth="1"/>
    <col min="9484" max="9484" width="19.21875" customWidth="1"/>
    <col min="9485" max="9485" width="18.44140625" customWidth="1"/>
    <col min="9486" max="9486" width="17.5546875" customWidth="1"/>
    <col min="9487" max="9488" width="18.77734375" customWidth="1"/>
    <col min="9489" max="9490" width="15.77734375" customWidth="1"/>
    <col min="9491" max="9491" width="11.77734375" customWidth="1"/>
    <col min="9492" max="9492" width="8" customWidth="1"/>
    <col min="9493" max="9493" width="9.21875" customWidth="1"/>
    <col min="9494" max="9494" width="11.77734375" customWidth="1"/>
    <col min="9495" max="9495" width="10" customWidth="1"/>
    <col min="9496" max="9498" width="9.21875" customWidth="1"/>
    <col min="9499" max="9499" width="9" customWidth="1"/>
    <col min="9500" max="9500" width="8.5546875" customWidth="1"/>
    <col min="9501" max="9501" width="9.21875" customWidth="1"/>
    <col min="9502" max="9502" width="8.21875" customWidth="1"/>
    <col min="9503" max="9506" width="15.44140625" customWidth="1"/>
    <col min="9507" max="9507" width="11.77734375" customWidth="1"/>
    <col min="9508" max="9508" width="66.21875" customWidth="1"/>
    <col min="9509" max="9509" width="9.5546875" customWidth="1"/>
    <col min="9510" max="9510" width="60.44140625" customWidth="1"/>
    <col min="9511" max="9511" width="13.44140625" customWidth="1"/>
    <col min="9512" max="9512" width="56.21875" customWidth="1"/>
    <col min="9513" max="9513" width="9.5546875" customWidth="1"/>
    <col min="9514" max="9514" width="58.77734375" customWidth="1"/>
    <col min="9515" max="9515" width="9.5546875" customWidth="1"/>
    <col min="9733" max="9733" width="16.21875" customWidth="1"/>
    <col min="9734" max="9734" width="43.21875" customWidth="1"/>
    <col min="9735" max="9735" width="29.5546875" customWidth="1"/>
    <col min="9736" max="9736" width="34.21875" customWidth="1"/>
    <col min="9737" max="9737" width="7.5546875" customWidth="1"/>
    <col min="9738" max="9738" width="26.44140625" customWidth="1"/>
    <col min="9739" max="9739" width="17.21875" customWidth="1"/>
    <col min="9740" max="9740" width="19.21875" customWidth="1"/>
    <col min="9741" max="9741" width="18.44140625" customWidth="1"/>
    <col min="9742" max="9742" width="17.5546875" customWidth="1"/>
    <col min="9743" max="9744" width="18.77734375" customWidth="1"/>
    <col min="9745" max="9746" width="15.77734375" customWidth="1"/>
    <col min="9747" max="9747" width="11.77734375" customWidth="1"/>
    <col min="9748" max="9748" width="8" customWidth="1"/>
    <col min="9749" max="9749" width="9.21875" customWidth="1"/>
    <col min="9750" max="9750" width="11.77734375" customWidth="1"/>
    <col min="9751" max="9751" width="10" customWidth="1"/>
    <col min="9752" max="9754" width="9.21875" customWidth="1"/>
    <col min="9755" max="9755" width="9" customWidth="1"/>
    <col min="9756" max="9756" width="8.5546875" customWidth="1"/>
    <col min="9757" max="9757" width="9.21875" customWidth="1"/>
    <col min="9758" max="9758" width="8.21875" customWidth="1"/>
    <col min="9759" max="9762" width="15.44140625" customWidth="1"/>
    <col min="9763" max="9763" width="11.77734375" customWidth="1"/>
    <col min="9764" max="9764" width="66.21875" customWidth="1"/>
    <col min="9765" max="9765" width="9.5546875" customWidth="1"/>
    <col min="9766" max="9766" width="60.44140625" customWidth="1"/>
    <col min="9767" max="9767" width="13.44140625" customWidth="1"/>
    <col min="9768" max="9768" width="56.21875" customWidth="1"/>
    <col min="9769" max="9769" width="9.5546875" customWidth="1"/>
    <col min="9770" max="9770" width="58.77734375" customWidth="1"/>
    <col min="9771" max="9771" width="9.5546875" customWidth="1"/>
    <col min="9989" max="9989" width="16.21875" customWidth="1"/>
    <col min="9990" max="9990" width="43.21875" customWidth="1"/>
    <col min="9991" max="9991" width="29.5546875" customWidth="1"/>
    <col min="9992" max="9992" width="34.21875" customWidth="1"/>
    <col min="9993" max="9993" width="7.5546875" customWidth="1"/>
    <col min="9994" max="9994" width="26.44140625" customWidth="1"/>
    <col min="9995" max="9995" width="17.21875" customWidth="1"/>
    <col min="9996" max="9996" width="19.21875" customWidth="1"/>
    <col min="9997" max="9997" width="18.44140625" customWidth="1"/>
    <col min="9998" max="9998" width="17.5546875" customWidth="1"/>
    <col min="9999" max="10000" width="18.77734375" customWidth="1"/>
    <col min="10001" max="10002" width="15.77734375" customWidth="1"/>
    <col min="10003" max="10003" width="11.77734375" customWidth="1"/>
    <col min="10004" max="10004" width="8" customWidth="1"/>
    <col min="10005" max="10005" width="9.21875" customWidth="1"/>
    <col min="10006" max="10006" width="11.77734375" customWidth="1"/>
    <col min="10007" max="10007" width="10" customWidth="1"/>
    <col min="10008" max="10010" width="9.21875" customWidth="1"/>
    <col min="10011" max="10011" width="9" customWidth="1"/>
    <col min="10012" max="10012" width="8.5546875" customWidth="1"/>
    <col min="10013" max="10013" width="9.21875" customWidth="1"/>
    <col min="10014" max="10014" width="8.21875" customWidth="1"/>
    <col min="10015" max="10018" width="15.44140625" customWidth="1"/>
    <col min="10019" max="10019" width="11.77734375" customWidth="1"/>
    <col min="10020" max="10020" width="66.21875" customWidth="1"/>
    <col min="10021" max="10021" width="9.5546875" customWidth="1"/>
    <col min="10022" max="10022" width="60.44140625" customWidth="1"/>
    <col min="10023" max="10023" width="13.44140625" customWidth="1"/>
    <col min="10024" max="10024" width="56.21875" customWidth="1"/>
    <col min="10025" max="10025" width="9.5546875" customWidth="1"/>
    <col min="10026" max="10026" width="58.77734375" customWidth="1"/>
    <col min="10027" max="10027" width="9.5546875" customWidth="1"/>
    <col min="10245" max="10245" width="16.21875" customWidth="1"/>
    <col min="10246" max="10246" width="43.21875" customWidth="1"/>
    <col min="10247" max="10247" width="29.5546875" customWidth="1"/>
    <col min="10248" max="10248" width="34.21875" customWidth="1"/>
    <col min="10249" max="10249" width="7.5546875" customWidth="1"/>
    <col min="10250" max="10250" width="26.44140625" customWidth="1"/>
    <col min="10251" max="10251" width="17.21875" customWidth="1"/>
    <col min="10252" max="10252" width="19.21875" customWidth="1"/>
    <col min="10253" max="10253" width="18.44140625" customWidth="1"/>
    <col min="10254" max="10254" width="17.5546875" customWidth="1"/>
    <col min="10255" max="10256" width="18.77734375" customWidth="1"/>
    <col min="10257" max="10258" width="15.77734375" customWidth="1"/>
    <col min="10259" max="10259" width="11.77734375" customWidth="1"/>
    <col min="10260" max="10260" width="8" customWidth="1"/>
    <col min="10261" max="10261" width="9.21875" customWidth="1"/>
    <col min="10262" max="10262" width="11.77734375" customWidth="1"/>
    <col min="10263" max="10263" width="10" customWidth="1"/>
    <col min="10264" max="10266" width="9.21875" customWidth="1"/>
    <col min="10267" max="10267" width="9" customWidth="1"/>
    <col min="10268" max="10268" width="8.5546875" customWidth="1"/>
    <col min="10269" max="10269" width="9.21875" customWidth="1"/>
    <col min="10270" max="10270" width="8.21875" customWidth="1"/>
    <col min="10271" max="10274" width="15.44140625" customWidth="1"/>
    <col min="10275" max="10275" width="11.77734375" customWidth="1"/>
    <col min="10276" max="10276" width="66.21875" customWidth="1"/>
    <col min="10277" max="10277" width="9.5546875" customWidth="1"/>
    <col min="10278" max="10278" width="60.44140625" customWidth="1"/>
    <col min="10279" max="10279" width="13.44140625" customWidth="1"/>
    <col min="10280" max="10280" width="56.21875" customWidth="1"/>
    <col min="10281" max="10281" width="9.5546875" customWidth="1"/>
    <col min="10282" max="10282" width="58.77734375" customWidth="1"/>
    <col min="10283" max="10283" width="9.5546875" customWidth="1"/>
    <col min="10501" max="10501" width="16.21875" customWidth="1"/>
    <col min="10502" max="10502" width="43.21875" customWidth="1"/>
    <col min="10503" max="10503" width="29.5546875" customWidth="1"/>
    <col min="10504" max="10504" width="34.21875" customWidth="1"/>
    <col min="10505" max="10505" width="7.5546875" customWidth="1"/>
    <col min="10506" max="10506" width="26.44140625" customWidth="1"/>
    <col min="10507" max="10507" width="17.21875" customWidth="1"/>
    <col min="10508" max="10508" width="19.21875" customWidth="1"/>
    <col min="10509" max="10509" width="18.44140625" customWidth="1"/>
    <col min="10510" max="10510" width="17.5546875" customWidth="1"/>
    <col min="10511" max="10512" width="18.77734375" customWidth="1"/>
    <col min="10513" max="10514" width="15.77734375" customWidth="1"/>
    <col min="10515" max="10515" width="11.77734375" customWidth="1"/>
    <col min="10516" max="10516" width="8" customWidth="1"/>
    <col min="10517" max="10517" width="9.21875" customWidth="1"/>
    <col min="10518" max="10518" width="11.77734375" customWidth="1"/>
    <col min="10519" max="10519" width="10" customWidth="1"/>
    <col min="10520" max="10522" width="9.21875" customWidth="1"/>
    <col min="10523" max="10523" width="9" customWidth="1"/>
    <col min="10524" max="10524" width="8.5546875" customWidth="1"/>
    <col min="10525" max="10525" width="9.21875" customWidth="1"/>
    <col min="10526" max="10526" width="8.21875" customWidth="1"/>
    <col min="10527" max="10530" width="15.44140625" customWidth="1"/>
    <col min="10531" max="10531" width="11.77734375" customWidth="1"/>
    <col min="10532" max="10532" width="66.21875" customWidth="1"/>
    <col min="10533" max="10533" width="9.5546875" customWidth="1"/>
    <col min="10534" max="10534" width="60.44140625" customWidth="1"/>
    <col min="10535" max="10535" width="13.44140625" customWidth="1"/>
    <col min="10536" max="10536" width="56.21875" customWidth="1"/>
    <col min="10537" max="10537" width="9.5546875" customWidth="1"/>
    <col min="10538" max="10538" width="58.77734375" customWidth="1"/>
    <col min="10539" max="10539" width="9.5546875" customWidth="1"/>
    <col min="10757" max="10757" width="16.21875" customWidth="1"/>
    <col min="10758" max="10758" width="43.21875" customWidth="1"/>
    <col min="10759" max="10759" width="29.5546875" customWidth="1"/>
    <col min="10760" max="10760" width="34.21875" customWidth="1"/>
    <col min="10761" max="10761" width="7.5546875" customWidth="1"/>
    <col min="10762" max="10762" width="26.44140625" customWidth="1"/>
    <col min="10763" max="10763" width="17.21875" customWidth="1"/>
    <col min="10764" max="10764" width="19.21875" customWidth="1"/>
    <col min="10765" max="10765" width="18.44140625" customWidth="1"/>
    <col min="10766" max="10766" width="17.5546875" customWidth="1"/>
    <col min="10767" max="10768" width="18.77734375" customWidth="1"/>
    <col min="10769" max="10770" width="15.77734375" customWidth="1"/>
    <col min="10771" max="10771" width="11.77734375" customWidth="1"/>
    <col min="10772" max="10772" width="8" customWidth="1"/>
    <col min="10773" max="10773" width="9.21875" customWidth="1"/>
    <col min="10774" max="10774" width="11.77734375" customWidth="1"/>
    <col min="10775" max="10775" width="10" customWidth="1"/>
    <col min="10776" max="10778" width="9.21875" customWidth="1"/>
    <col min="10779" max="10779" width="9" customWidth="1"/>
    <col min="10780" max="10780" width="8.5546875" customWidth="1"/>
    <col min="10781" max="10781" width="9.21875" customWidth="1"/>
    <col min="10782" max="10782" width="8.21875" customWidth="1"/>
    <col min="10783" max="10786" width="15.44140625" customWidth="1"/>
    <col min="10787" max="10787" width="11.77734375" customWidth="1"/>
    <col min="10788" max="10788" width="66.21875" customWidth="1"/>
    <col min="10789" max="10789" width="9.5546875" customWidth="1"/>
    <col min="10790" max="10790" width="60.44140625" customWidth="1"/>
    <col min="10791" max="10791" width="13.44140625" customWidth="1"/>
    <col min="10792" max="10792" width="56.21875" customWidth="1"/>
    <col min="10793" max="10793" width="9.5546875" customWidth="1"/>
    <col min="10794" max="10794" width="58.77734375" customWidth="1"/>
    <col min="10795" max="10795" width="9.5546875" customWidth="1"/>
    <col min="11013" max="11013" width="16.21875" customWidth="1"/>
    <col min="11014" max="11014" width="43.21875" customWidth="1"/>
    <col min="11015" max="11015" width="29.5546875" customWidth="1"/>
    <col min="11016" max="11016" width="34.21875" customWidth="1"/>
    <col min="11017" max="11017" width="7.5546875" customWidth="1"/>
    <col min="11018" max="11018" width="26.44140625" customWidth="1"/>
    <col min="11019" max="11019" width="17.21875" customWidth="1"/>
    <col min="11020" max="11020" width="19.21875" customWidth="1"/>
    <col min="11021" max="11021" width="18.44140625" customWidth="1"/>
    <col min="11022" max="11022" width="17.5546875" customWidth="1"/>
    <col min="11023" max="11024" width="18.77734375" customWidth="1"/>
    <col min="11025" max="11026" width="15.77734375" customWidth="1"/>
    <col min="11027" max="11027" width="11.77734375" customWidth="1"/>
    <col min="11028" max="11028" width="8" customWidth="1"/>
    <col min="11029" max="11029" width="9.21875" customWidth="1"/>
    <col min="11030" max="11030" width="11.77734375" customWidth="1"/>
    <col min="11031" max="11031" width="10" customWidth="1"/>
    <col min="11032" max="11034" width="9.21875" customWidth="1"/>
    <col min="11035" max="11035" width="9" customWidth="1"/>
    <col min="11036" max="11036" width="8.5546875" customWidth="1"/>
    <col min="11037" max="11037" width="9.21875" customWidth="1"/>
    <col min="11038" max="11038" width="8.21875" customWidth="1"/>
    <col min="11039" max="11042" width="15.44140625" customWidth="1"/>
    <col min="11043" max="11043" width="11.77734375" customWidth="1"/>
    <col min="11044" max="11044" width="66.21875" customWidth="1"/>
    <col min="11045" max="11045" width="9.5546875" customWidth="1"/>
    <col min="11046" max="11046" width="60.44140625" customWidth="1"/>
    <col min="11047" max="11047" width="13.44140625" customWidth="1"/>
    <col min="11048" max="11048" width="56.21875" customWidth="1"/>
    <col min="11049" max="11049" width="9.5546875" customWidth="1"/>
    <col min="11050" max="11050" width="58.77734375" customWidth="1"/>
    <col min="11051" max="11051" width="9.5546875" customWidth="1"/>
    <col min="11269" max="11269" width="16.21875" customWidth="1"/>
    <col min="11270" max="11270" width="43.21875" customWidth="1"/>
    <col min="11271" max="11271" width="29.5546875" customWidth="1"/>
    <col min="11272" max="11272" width="34.21875" customWidth="1"/>
    <col min="11273" max="11273" width="7.5546875" customWidth="1"/>
    <col min="11274" max="11274" width="26.44140625" customWidth="1"/>
    <col min="11275" max="11275" width="17.21875" customWidth="1"/>
    <col min="11276" max="11276" width="19.21875" customWidth="1"/>
    <col min="11277" max="11277" width="18.44140625" customWidth="1"/>
    <col min="11278" max="11278" width="17.5546875" customWidth="1"/>
    <col min="11279" max="11280" width="18.77734375" customWidth="1"/>
    <col min="11281" max="11282" width="15.77734375" customWidth="1"/>
    <col min="11283" max="11283" width="11.77734375" customWidth="1"/>
    <col min="11284" max="11284" width="8" customWidth="1"/>
    <col min="11285" max="11285" width="9.21875" customWidth="1"/>
    <col min="11286" max="11286" width="11.77734375" customWidth="1"/>
    <col min="11287" max="11287" width="10" customWidth="1"/>
    <col min="11288" max="11290" width="9.21875" customWidth="1"/>
    <col min="11291" max="11291" width="9" customWidth="1"/>
    <col min="11292" max="11292" width="8.5546875" customWidth="1"/>
    <col min="11293" max="11293" width="9.21875" customWidth="1"/>
    <col min="11294" max="11294" width="8.21875" customWidth="1"/>
    <col min="11295" max="11298" width="15.44140625" customWidth="1"/>
    <col min="11299" max="11299" width="11.77734375" customWidth="1"/>
    <col min="11300" max="11300" width="66.21875" customWidth="1"/>
    <col min="11301" max="11301" width="9.5546875" customWidth="1"/>
    <col min="11302" max="11302" width="60.44140625" customWidth="1"/>
    <col min="11303" max="11303" width="13.44140625" customWidth="1"/>
    <col min="11304" max="11304" width="56.21875" customWidth="1"/>
    <col min="11305" max="11305" width="9.5546875" customWidth="1"/>
    <col min="11306" max="11306" width="58.77734375" customWidth="1"/>
    <col min="11307" max="11307" width="9.5546875" customWidth="1"/>
    <col min="11525" max="11525" width="16.21875" customWidth="1"/>
    <col min="11526" max="11526" width="43.21875" customWidth="1"/>
    <col min="11527" max="11527" width="29.5546875" customWidth="1"/>
    <col min="11528" max="11528" width="34.21875" customWidth="1"/>
    <col min="11529" max="11529" width="7.5546875" customWidth="1"/>
    <col min="11530" max="11530" width="26.44140625" customWidth="1"/>
    <col min="11531" max="11531" width="17.21875" customWidth="1"/>
    <col min="11532" max="11532" width="19.21875" customWidth="1"/>
    <col min="11533" max="11533" width="18.44140625" customWidth="1"/>
    <col min="11534" max="11534" width="17.5546875" customWidth="1"/>
    <col min="11535" max="11536" width="18.77734375" customWidth="1"/>
    <col min="11537" max="11538" width="15.77734375" customWidth="1"/>
    <col min="11539" max="11539" width="11.77734375" customWidth="1"/>
    <col min="11540" max="11540" width="8" customWidth="1"/>
    <col min="11541" max="11541" width="9.21875" customWidth="1"/>
    <col min="11542" max="11542" width="11.77734375" customWidth="1"/>
    <col min="11543" max="11543" width="10" customWidth="1"/>
    <col min="11544" max="11546" width="9.21875" customWidth="1"/>
    <col min="11547" max="11547" width="9" customWidth="1"/>
    <col min="11548" max="11548" width="8.5546875" customWidth="1"/>
    <col min="11549" max="11549" width="9.21875" customWidth="1"/>
    <col min="11550" max="11550" width="8.21875" customWidth="1"/>
    <col min="11551" max="11554" width="15.44140625" customWidth="1"/>
    <col min="11555" max="11555" width="11.77734375" customWidth="1"/>
    <col min="11556" max="11556" width="66.21875" customWidth="1"/>
    <col min="11557" max="11557" width="9.5546875" customWidth="1"/>
    <col min="11558" max="11558" width="60.44140625" customWidth="1"/>
    <col min="11559" max="11559" width="13.44140625" customWidth="1"/>
    <col min="11560" max="11560" width="56.21875" customWidth="1"/>
    <col min="11561" max="11561" width="9.5546875" customWidth="1"/>
    <col min="11562" max="11562" width="58.77734375" customWidth="1"/>
    <col min="11563" max="11563" width="9.5546875" customWidth="1"/>
    <col min="11781" max="11781" width="16.21875" customWidth="1"/>
    <col min="11782" max="11782" width="43.21875" customWidth="1"/>
    <col min="11783" max="11783" width="29.5546875" customWidth="1"/>
    <col min="11784" max="11784" width="34.21875" customWidth="1"/>
    <col min="11785" max="11785" width="7.5546875" customWidth="1"/>
    <col min="11786" max="11786" width="26.44140625" customWidth="1"/>
    <col min="11787" max="11787" width="17.21875" customWidth="1"/>
    <col min="11788" max="11788" width="19.21875" customWidth="1"/>
    <col min="11789" max="11789" width="18.44140625" customWidth="1"/>
    <col min="11790" max="11790" width="17.5546875" customWidth="1"/>
    <col min="11791" max="11792" width="18.77734375" customWidth="1"/>
    <col min="11793" max="11794" width="15.77734375" customWidth="1"/>
    <col min="11795" max="11795" width="11.77734375" customWidth="1"/>
    <col min="11796" max="11796" width="8" customWidth="1"/>
    <col min="11797" max="11797" width="9.21875" customWidth="1"/>
    <col min="11798" max="11798" width="11.77734375" customWidth="1"/>
    <col min="11799" max="11799" width="10" customWidth="1"/>
    <col min="11800" max="11802" width="9.21875" customWidth="1"/>
    <col min="11803" max="11803" width="9" customWidth="1"/>
    <col min="11804" max="11804" width="8.5546875" customWidth="1"/>
    <col min="11805" max="11805" width="9.21875" customWidth="1"/>
    <col min="11806" max="11806" width="8.21875" customWidth="1"/>
    <col min="11807" max="11810" width="15.44140625" customWidth="1"/>
    <col min="11811" max="11811" width="11.77734375" customWidth="1"/>
    <col min="11812" max="11812" width="66.21875" customWidth="1"/>
    <col min="11813" max="11813" width="9.5546875" customWidth="1"/>
    <col min="11814" max="11814" width="60.44140625" customWidth="1"/>
    <col min="11815" max="11815" width="13.44140625" customWidth="1"/>
    <col min="11816" max="11816" width="56.21875" customWidth="1"/>
    <col min="11817" max="11817" width="9.5546875" customWidth="1"/>
    <col min="11818" max="11818" width="58.77734375" customWidth="1"/>
    <col min="11819" max="11819" width="9.5546875" customWidth="1"/>
    <col min="12037" max="12037" width="16.21875" customWidth="1"/>
    <col min="12038" max="12038" width="43.21875" customWidth="1"/>
    <col min="12039" max="12039" width="29.5546875" customWidth="1"/>
    <col min="12040" max="12040" width="34.21875" customWidth="1"/>
    <col min="12041" max="12041" width="7.5546875" customWidth="1"/>
    <col min="12042" max="12042" width="26.44140625" customWidth="1"/>
    <col min="12043" max="12043" width="17.21875" customWidth="1"/>
    <col min="12044" max="12044" width="19.21875" customWidth="1"/>
    <col min="12045" max="12045" width="18.44140625" customWidth="1"/>
    <col min="12046" max="12046" width="17.5546875" customWidth="1"/>
    <col min="12047" max="12048" width="18.77734375" customWidth="1"/>
    <col min="12049" max="12050" width="15.77734375" customWidth="1"/>
    <col min="12051" max="12051" width="11.77734375" customWidth="1"/>
    <col min="12052" max="12052" width="8" customWidth="1"/>
    <col min="12053" max="12053" width="9.21875" customWidth="1"/>
    <col min="12054" max="12054" width="11.77734375" customWidth="1"/>
    <col min="12055" max="12055" width="10" customWidth="1"/>
    <col min="12056" max="12058" width="9.21875" customWidth="1"/>
    <col min="12059" max="12059" width="9" customWidth="1"/>
    <col min="12060" max="12060" width="8.5546875" customWidth="1"/>
    <col min="12061" max="12061" width="9.21875" customWidth="1"/>
    <col min="12062" max="12062" width="8.21875" customWidth="1"/>
    <col min="12063" max="12066" width="15.44140625" customWidth="1"/>
    <col min="12067" max="12067" width="11.77734375" customWidth="1"/>
    <col min="12068" max="12068" width="66.21875" customWidth="1"/>
    <col min="12069" max="12069" width="9.5546875" customWidth="1"/>
    <col min="12070" max="12070" width="60.44140625" customWidth="1"/>
    <col min="12071" max="12071" width="13.44140625" customWidth="1"/>
    <col min="12072" max="12072" width="56.21875" customWidth="1"/>
    <col min="12073" max="12073" width="9.5546875" customWidth="1"/>
    <col min="12074" max="12074" width="58.77734375" customWidth="1"/>
    <col min="12075" max="12075" width="9.5546875" customWidth="1"/>
    <col min="12293" max="12293" width="16.21875" customWidth="1"/>
    <col min="12294" max="12294" width="43.21875" customWidth="1"/>
    <col min="12295" max="12295" width="29.5546875" customWidth="1"/>
    <col min="12296" max="12296" width="34.21875" customWidth="1"/>
    <col min="12297" max="12297" width="7.5546875" customWidth="1"/>
    <col min="12298" max="12298" width="26.44140625" customWidth="1"/>
    <col min="12299" max="12299" width="17.21875" customWidth="1"/>
    <col min="12300" max="12300" width="19.21875" customWidth="1"/>
    <col min="12301" max="12301" width="18.44140625" customWidth="1"/>
    <col min="12302" max="12302" width="17.5546875" customWidth="1"/>
    <col min="12303" max="12304" width="18.77734375" customWidth="1"/>
    <col min="12305" max="12306" width="15.77734375" customWidth="1"/>
    <col min="12307" max="12307" width="11.77734375" customWidth="1"/>
    <col min="12308" max="12308" width="8" customWidth="1"/>
    <col min="12309" max="12309" width="9.21875" customWidth="1"/>
    <col min="12310" max="12310" width="11.77734375" customWidth="1"/>
    <col min="12311" max="12311" width="10" customWidth="1"/>
    <col min="12312" max="12314" width="9.21875" customWidth="1"/>
    <col min="12315" max="12315" width="9" customWidth="1"/>
    <col min="12316" max="12316" width="8.5546875" customWidth="1"/>
    <col min="12317" max="12317" width="9.21875" customWidth="1"/>
    <col min="12318" max="12318" width="8.21875" customWidth="1"/>
    <col min="12319" max="12322" width="15.44140625" customWidth="1"/>
    <col min="12323" max="12323" width="11.77734375" customWidth="1"/>
    <col min="12324" max="12324" width="66.21875" customWidth="1"/>
    <col min="12325" max="12325" width="9.5546875" customWidth="1"/>
    <col min="12326" max="12326" width="60.44140625" customWidth="1"/>
    <col min="12327" max="12327" width="13.44140625" customWidth="1"/>
    <col min="12328" max="12328" width="56.21875" customWidth="1"/>
    <col min="12329" max="12329" width="9.5546875" customWidth="1"/>
    <col min="12330" max="12330" width="58.77734375" customWidth="1"/>
    <col min="12331" max="12331" width="9.5546875" customWidth="1"/>
    <col min="12549" max="12549" width="16.21875" customWidth="1"/>
    <col min="12550" max="12550" width="43.21875" customWidth="1"/>
    <col min="12551" max="12551" width="29.5546875" customWidth="1"/>
    <col min="12552" max="12552" width="34.21875" customWidth="1"/>
    <col min="12553" max="12553" width="7.5546875" customWidth="1"/>
    <col min="12554" max="12554" width="26.44140625" customWidth="1"/>
    <col min="12555" max="12555" width="17.21875" customWidth="1"/>
    <col min="12556" max="12556" width="19.21875" customWidth="1"/>
    <col min="12557" max="12557" width="18.44140625" customWidth="1"/>
    <col min="12558" max="12558" width="17.5546875" customWidth="1"/>
    <col min="12559" max="12560" width="18.77734375" customWidth="1"/>
    <col min="12561" max="12562" width="15.77734375" customWidth="1"/>
    <col min="12563" max="12563" width="11.77734375" customWidth="1"/>
    <col min="12564" max="12564" width="8" customWidth="1"/>
    <col min="12565" max="12565" width="9.21875" customWidth="1"/>
    <col min="12566" max="12566" width="11.77734375" customWidth="1"/>
    <col min="12567" max="12567" width="10" customWidth="1"/>
    <col min="12568" max="12570" width="9.21875" customWidth="1"/>
    <col min="12571" max="12571" width="9" customWidth="1"/>
    <col min="12572" max="12572" width="8.5546875" customWidth="1"/>
    <col min="12573" max="12573" width="9.21875" customWidth="1"/>
    <col min="12574" max="12574" width="8.21875" customWidth="1"/>
    <col min="12575" max="12578" width="15.44140625" customWidth="1"/>
    <col min="12579" max="12579" width="11.77734375" customWidth="1"/>
    <col min="12580" max="12580" width="66.21875" customWidth="1"/>
    <col min="12581" max="12581" width="9.5546875" customWidth="1"/>
    <col min="12582" max="12582" width="60.44140625" customWidth="1"/>
    <col min="12583" max="12583" width="13.44140625" customWidth="1"/>
    <col min="12584" max="12584" width="56.21875" customWidth="1"/>
    <col min="12585" max="12585" width="9.5546875" customWidth="1"/>
    <col min="12586" max="12586" width="58.77734375" customWidth="1"/>
    <col min="12587" max="12587" width="9.5546875" customWidth="1"/>
    <col min="12805" max="12805" width="16.21875" customWidth="1"/>
    <col min="12806" max="12806" width="43.21875" customWidth="1"/>
    <col min="12807" max="12807" width="29.5546875" customWidth="1"/>
    <col min="12808" max="12808" width="34.21875" customWidth="1"/>
    <col min="12809" max="12809" width="7.5546875" customWidth="1"/>
    <col min="12810" max="12810" width="26.44140625" customWidth="1"/>
    <col min="12811" max="12811" width="17.21875" customWidth="1"/>
    <col min="12812" max="12812" width="19.21875" customWidth="1"/>
    <col min="12813" max="12813" width="18.44140625" customWidth="1"/>
    <col min="12814" max="12814" width="17.5546875" customWidth="1"/>
    <col min="12815" max="12816" width="18.77734375" customWidth="1"/>
    <col min="12817" max="12818" width="15.77734375" customWidth="1"/>
    <col min="12819" max="12819" width="11.77734375" customWidth="1"/>
    <col min="12820" max="12820" width="8" customWidth="1"/>
    <col min="12821" max="12821" width="9.21875" customWidth="1"/>
    <col min="12822" max="12822" width="11.77734375" customWidth="1"/>
    <col min="12823" max="12823" width="10" customWidth="1"/>
    <col min="12824" max="12826" width="9.21875" customWidth="1"/>
    <col min="12827" max="12827" width="9" customWidth="1"/>
    <col min="12828" max="12828" width="8.5546875" customWidth="1"/>
    <col min="12829" max="12829" width="9.21875" customWidth="1"/>
    <col min="12830" max="12830" width="8.21875" customWidth="1"/>
    <col min="12831" max="12834" width="15.44140625" customWidth="1"/>
    <col min="12835" max="12835" width="11.77734375" customWidth="1"/>
    <col min="12836" max="12836" width="66.21875" customWidth="1"/>
    <col min="12837" max="12837" width="9.5546875" customWidth="1"/>
    <col min="12838" max="12838" width="60.44140625" customWidth="1"/>
    <col min="12839" max="12839" width="13.44140625" customWidth="1"/>
    <col min="12840" max="12840" width="56.21875" customWidth="1"/>
    <col min="12841" max="12841" width="9.5546875" customWidth="1"/>
    <col min="12842" max="12842" width="58.77734375" customWidth="1"/>
    <col min="12843" max="12843" width="9.5546875" customWidth="1"/>
    <col min="13061" max="13061" width="16.21875" customWidth="1"/>
    <col min="13062" max="13062" width="43.21875" customWidth="1"/>
    <col min="13063" max="13063" width="29.5546875" customWidth="1"/>
    <col min="13064" max="13064" width="34.21875" customWidth="1"/>
    <col min="13065" max="13065" width="7.5546875" customWidth="1"/>
    <col min="13066" max="13066" width="26.44140625" customWidth="1"/>
    <col min="13067" max="13067" width="17.21875" customWidth="1"/>
    <col min="13068" max="13068" width="19.21875" customWidth="1"/>
    <col min="13069" max="13069" width="18.44140625" customWidth="1"/>
    <col min="13070" max="13070" width="17.5546875" customWidth="1"/>
    <col min="13071" max="13072" width="18.77734375" customWidth="1"/>
    <col min="13073" max="13074" width="15.77734375" customWidth="1"/>
    <col min="13075" max="13075" width="11.77734375" customWidth="1"/>
    <col min="13076" max="13076" width="8" customWidth="1"/>
    <col min="13077" max="13077" width="9.21875" customWidth="1"/>
    <col min="13078" max="13078" width="11.77734375" customWidth="1"/>
    <col min="13079" max="13079" width="10" customWidth="1"/>
    <col min="13080" max="13082" width="9.21875" customWidth="1"/>
    <col min="13083" max="13083" width="9" customWidth="1"/>
    <col min="13084" max="13084" width="8.5546875" customWidth="1"/>
    <col min="13085" max="13085" width="9.21875" customWidth="1"/>
    <col min="13086" max="13086" width="8.21875" customWidth="1"/>
    <col min="13087" max="13090" width="15.44140625" customWidth="1"/>
    <col min="13091" max="13091" width="11.77734375" customWidth="1"/>
    <col min="13092" max="13092" width="66.21875" customWidth="1"/>
    <col min="13093" max="13093" width="9.5546875" customWidth="1"/>
    <col min="13094" max="13094" width="60.44140625" customWidth="1"/>
    <col min="13095" max="13095" width="13.44140625" customWidth="1"/>
    <col min="13096" max="13096" width="56.21875" customWidth="1"/>
    <col min="13097" max="13097" width="9.5546875" customWidth="1"/>
    <col min="13098" max="13098" width="58.77734375" customWidth="1"/>
    <col min="13099" max="13099" width="9.5546875" customWidth="1"/>
    <col min="13317" max="13317" width="16.21875" customWidth="1"/>
    <col min="13318" max="13318" width="43.21875" customWidth="1"/>
    <col min="13319" max="13319" width="29.5546875" customWidth="1"/>
    <col min="13320" max="13320" width="34.21875" customWidth="1"/>
    <col min="13321" max="13321" width="7.5546875" customWidth="1"/>
    <col min="13322" max="13322" width="26.44140625" customWidth="1"/>
    <col min="13323" max="13323" width="17.21875" customWidth="1"/>
    <col min="13324" max="13324" width="19.21875" customWidth="1"/>
    <col min="13325" max="13325" width="18.44140625" customWidth="1"/>
    <col min="13326" max="13326" width="17.5546875" customWidth="1"/>
    <col min="13327" max="13328" width="18.77734375" customWidth="1"/>
    <col min="13329" max="13330" width="15.77734375" customWidth="1"/>
    <col min="13331" max="13331" width="11.77734375" customWidth="1"/>
    <col min="13332" max="13332" width="8" customWidth="1"/>
    <col min="13333" max="13333" width="9.21875" customWidth="1"/>
    <col min="13334" max="13334" width="11.77734375" customWidth="1"/>
    <col min="13335" max="13335" width="10" customWidth="1"/>
    <col min="13336" max="13338" width="9.21875" customWidth="1"/>
    <col min="13339" max="13339" width="9" customWidth="1"/>
    <col min="13340" max="13340" width="8.5546875" customWidth="1"/>
    <col min="13341" max="13341" width="9.21875" customWidth="1"/>
    <col min="13342" max="13342" width="8.21875" customWidth="1"/>
    <col min="13343" max="13346" width="15.44140625" customWidth="1"/>
    <col min="13347" max="13347" width="11.77734375" customWidth="1"/>
    <col min="13348" max="13348" width="66.21875" customWidth="1"/>
    <col min="13349" max="13349" width="9.5546875" customWidth="1"/>
    <col min="13350" max="13350" width="60.44140625" customWidth="1"/>
    <col min="13351" max="13351" width="13.44140625" customWidth="1"/>
    <col min="13352" max="13352" width="56.21875" customWidth="1"/>
    <col min="13353" max="13353" width="9.5546875" customWidth="1"/>
    <col min="13354" max="13354" width="58.77734375" customWidth="1"/>
    <col min="13355" max="13355" width="9.5546875" customWidth="1"/>
    <col min="13573" max="13573" width="16.21875" customWidth="1"/>
    <col min="13574" max="13574" width="43.21875" customWidth="1"/>
    <col min="13575" max="13575" width="29.5546875" customWidth="1"/>
    <col min="13576" max="13576" width="34.21875" customWidth="1"/>
    <col min="13577" max="13577" width="7.5546875" customWidth="1"/>
    <col min="13578" max="13578" width="26.44140625" customWidth="1"/>
    <col min="13579" max="13579" width="17.21875" customWidth="1"/>
    <col min="13580" max="13580" width="19.21875" customWidth="1"/>
    <col min="13581" max="13581" width="18.44140625" customWidth="1"/>
    <col min="13582" max="13582" width="17.5546875" customWidth="1"/>
    <col min="13583" max="13584" width="18.77734375" customWidth="1"/>
    <col min="13585" max="13586" width="15.77734375" customWidth="1"/>
    <col min="13587" max="13587" width="11.77734375" customWidth="1"/>
    <col min="13588" max="13588" width="8" customWidth="1"/>
    <col min="13589" max="13589" width="9.21875" customWidth="1"/>
    <col min="13590" max="13590" width="11.77734375" customWidth="1"/>
    <col min="13591" max="13591" width="10" customWidth="1"/>
    <col min="13592" max="13594" width="9.21875" customWidth="1"/>
    <col min="13595" max="13595" width="9" customWidth="1"/>
    <col min="13596" max="13596" width="8.5546875" customWidth="1"/>
    <col min="13597" max="13597" width="9.21875" customWidth="1"/>
    <col min="13598" max="13598" width="8.21875" customWidth="1"/>
    <col min="13599" max="13602" width="15.44140625" customWidth="1"/>
    <col min="13603" max="13603" width="11.77734375" customWidth="1"/>
    <col min="13604" max="13604" width="66.21875" customWidth="1"/>
    <col min="13605" max="13605" width="9.5546875" customWidth="1"/>
    <col min="13606" max="13606" width="60.44140625" customWidth="1"/>
    <col min="13607" max="13607" width="13.44140625" customWidth="1"/>
    <col min="13608" max="13608" width="56.21875" customWidth="1"/>
    <col min="13609" max="13609" width="9.5546875" customWidth="1"/>
    <col min="13610" max="13610" width="58.77734375" customWidth="1"/>
    <col min="13611" max="13611" width="9.5546875" customWidth="1"/>
    <col min="13829" max="13829" width="16.21875" customWidth="1"/>
    <col min="13830" max="13830" width="43.21875" customWidth="1"/>
    <col min="13831" max="13831" width="29.5546875" customWidth="1"/>
    <col min="13832" max="13832" width="34.21875" customWidth="1"/>
    <col min="13833" max="13833" width="7.5546875" customWidth="1"/>
    <col min="13834" max="13834" width="26.44140625" customWidth="1"/>
    <col min="13835" max="13835" width="17.21875" customWidth="1"/>
    <col min="13836" max="13836" width="19.21875" customWidth="1"/>
    <col min="13837" max="13837" width="18.44140625" customWidth="1"/>
    <col min="13838" max="13838" width="17.5546875" customWidth="1"/>
    <col min="13839" max="13840" width="18.77734375" customWidth="1"/>
    <col min="13841" max="13842" width="15.77734375" customWidth="1"/>
    <col min="13843" max="13843" width="11.77734375" customWidth="1"/>
    <col min="13844" max="13844" width="8" customWidth="1"/>
    <col min="13845" max="13845" width="9.21875" customWidth="1"/>
    <col min="13846" max="13846" width="11.77734375" customWidth="1"/>
    <col min="13847" max="13847" width="10" customWidth="1"/>
    <col min="13848" max="13850" width="9.21875" customWidth="1"/>
    <col min="13851" max="13851" width="9" customWidth="1"/>
    <col min="13852" max="13852" width="8.5546875" customWidth="1"/>
    <col min="13853" max="13853" width="9.21875" customWidth="1"/>
    <col min="13854" max="13854" width="8.21875" customWidth="1"/>
    <col min="13855" max="13858" width="15.44140625" customWidth="1"/>
    <col min="13859" max="13859" width="11.77734375" customWidth="1"/>
    <col min="13860" max="13860" width="66.21875" customWidth="1"/>
    <col min="13861" max="13861" width="9.5546875" customWidth="1"/>
    <col min="13862" max="13862" width="60.44140625" customWidth="1"/>
    <col min="13863" max="13863" width="13.44140625" customWidth="1"/>
    <col min="13864" max="13864" width="56.21875" customWidth="1"/>
    <col min="13865" max="13865" width="9.5546875" customWidth="1"/>
    <col min="13866" max="13866" width="58.77734375" customWidth="1"/>
    <col min="13867" max="13867" width="9.5546875" customWidth="1"/>
    <col min="14085" max="14085" width="16.21875" customWidth="1"/>
    <col min="14086" max="14086" width="43.21875" customWidth="1"/>
    <col min="14087" max="14087" width="29.5546875" customWidth="1"/>
    <col min="14088" max="14088" width="34.21875" customWidth="1"/>
    <col min="14089" max="14089" width="7.5546875" customWidth="1"/>
    <col min="14090" max="14090" width="26.44140625" customWidth="1"/>
    <col min="14091" max="14091" width="17.21875" customWidth="1"/>
    <col min="14092" max="14092" width="19.21875" customWidth="1"/>
    <col min="14093" max="14093" width="18.44140625" customWidth="1"/>
    <col min="14094" max="14094" width="17.5546875" customWidth="1"/>
    <col min="14095" max="14096" width="18.77734375" customWidth="1"/>
    <col min="14097" max="14098" width="15.77734375" customWidth="1"/>
    <col min="14099" max="14099" width="11.77734375" customWidth="1"/>
    <col min="14100" max="14100" width="8" customWidth="1"/>
    <col min="14101" max="14101" width="9.21875" customWidth="1"/>
    <col min="14102" max="14102" width="11.77734375" customWidth="1"/>
    <col min="14103" max="14103" width="10" customWidth="1"/>
    <col min="14104" max="14106" width="9.21875" customWidth="1"/>
    <col min="14107" max="14107" width="9" customWidth="1"/>
    <col min="14108" max="14108" width="8.5546875" customWidth="1"/>
    <col min="14109" max="14109" width="9.21875" customWidth="1"/>
    <col min="14110" max="14110" width="8.21875" customWidth="1"/>
    <col min="14111" max="14114" width="15.44140625" customWidth="1"/>
    <col min="14115" max="14115" width="11.77734375" customWidth="1"/>
    <col min="14116" max="14116" width="66.21875" customWidth="1"/>
    <col min="14117" max="14117" width="9.5546875" customWidth="1"/>
    <col min="14118" max="14118" width="60.44140625" customWidth="1"/>
    <col min="14119" max="14119" width="13.44140625" customWidth="1"/>
    <col min="14120" max="14120" width="56.21875" customWidth="1"/>
    <col min="14121" max="14121" width="9.5546875" customWidth="1"/>
    <col min="14122" max="14122" width="58.77734375" customWidth="1"/>
    <col min="14123" max="14123" width="9.5546875" customWidth="1"/>
    <col min="14341" max="14341" width="16.21875" customWidth="1"/>
    <col min="14342" max="14342" width="43.21875" customWidth="1"/>
    <col min="14343" max="14343" width="29.5546875" customWidth="1"/>
    <col min="14344" max="14344" width="34.21875" customWidth="1"/>
    <col min="14345" max="14345" width="7.5546875" customWidth="1"/>
    <col min="14346" max="14346" width="26.44140625" customWidth="1"/>
    <col min="14347" max="14347" width="17.21875" customWidth="1"/>
    <col min="14348" max="14348" width="19.21875" customWidth="1"/>
    <col min="14349" max="14349" width="18.44140625" customWidth="1"/>
    <col min="14350" max="14350" width="17.5546875" customWidth="1"/>
    <col min="14351" max="14352" width="18.77734375" customWidth="1"/>
    <col min="14353" max="14354" width="15.77734375" customWidth="1"/>
    <col min="14355" max="14355" width="11.77734375" customWidth="1"/>
    <col min="14356" max="14356" width="8" customWidth="1"/>
    <col min="14357" max="14357" width="9.21875" customWidth="1"/>
    <col min="14358" max="14358" width="11.77734375" customWidth="1"/>
    <col min="14359" max="14359" width="10" customWidth="1"/>
    <col min="14360" max="14362" width="9.21875" customWidth="1"/>
    <col min="14363" max="14363" width="9" customWidth="1"/>
    <col min="14364" max="14364" width="8.5546875" customWidth="1"/>
    <col min="14365" max="14365" width="9.21875" customWidth="1"/>
    <col min="14366" max="14366" width="8.21875" customWidth="1"/>
    <col min="14367" max="14370" width="15.44140625" customWidth="1"/>
    <col min="14371" max="14371" width="11.77734375" customWidth="1"/>
    <col min="14372" max="14372" width="66.21875" customWidth="1"/>
    <col min="14373" max="14373" width="9.5546875" customWidth="1"/>
    <col min="14374" max="14374" width="60.44140625" customWidth="1"/>
    <col min="14375" max="14375" width="13.44140625" customWidth="1"/>
    <col min="14376" max="14376" width="56.21875" customWidth="1"/>
    <col min="14377" max="14377" width="9.5546875" customWidth="1"/>
    <col min="14378" max="14378" width="58.77734375" customWidth="1"/>
    <col min="14379" max="14379" width="9.5546875" customWidth="1"/>
    <col min="14597" max="14597" width="16.21875" customWidth="1"/>
    <col min="14598" max="14598" width="43.21875" customWidth="1"/>
    <col min="14599" max="14599" width="29.5546875" customWidth="1"/>
    <col min="14600" max="14600" width="34.21875" customWidth="1"/>
    <col min="14601" max="14601" width="7.5546875" customWidth="1"/>
    <col min="14602" max="14602" width="26.44140625" customWidth="1"/>
    <col min="14603" max="14603" width="17.21875" customWidth="1"/>
    <col min="14604" max="14604" width="19.21875" customWidth="1"/>
    <col min="14605" max="14605" width="18.44140625" customWidth="1"/>
    <col min="14606" max="14606" width="17.5546875" customWidth="1"/>
    <col min="14607" max="14608" width="18.77734375" customWidth="1"/>
    <col min="14609" max="14610" width="15.77734375" customWidth="1"/>
    <col min="14611" max="14611" width="11.77734375" customWidth="1"/>
    <col min="14612" max="14612" width="8" customWidth="1"/>
    <col min="14613" max="14613" width="9.21875" customWidth="1"/>
    <col min="14614" max="14614" width="11.77734375" customWidth="1"/>
    <col min="14615" max="14615" width="10" customWidth="1"/>
    <col min="14616" max="14618" width="9.21875" customWidth="1"/>
    <col min="14619" max="14619" width="9" customWidth="1"/>
    <col min="14620" max="14620" width="8.5546875" customWidth="1"/>
    <col min="14621" max="14621" width="9.21875" customWidth="1"/>
    <col min="14622" max="14622" width="8.21875" customWidth="1"/>
    <col min="14623" max="14626" width="15.44140625" customWidth="1"/>
    <col min="14627" max="14627" width="11.77734375" customWidth="1"/>
    <col min="14628" max="14628" width="66.21875" customWidth="1"/>
    <col min="14629" max="14629" width="9.5546875" customWidth="1"/>
    <col min="14630" max="14630" width="60.44140625" customWidth="1"/>
    <col min="14631" max="14631" width="13.44140625" customWidth="1"/>
    <col min="14632" max="14632" width="56.21875" customWidth="1"/>
    <col min="14633" max="14633" width="9.5546875" customWidth="1"/>
    <col min="14634" max="14634" width="58.77734375" customWidth="1"/>
    <col min="14635" max="14635" width="9.5546875" customWidth="1"/>
    <col min="14853" max="14853" width="16.21875" customWidth="1"/>
    <col min="14854" max="14854" width="43.21875" customWidth="1"/>
    <col min="14855" max="14855" width="29.5546875" customWidth="1"/>
    <col min="14856" max="14856" width="34.21875" customWidth="1"/>
    <col min="14857" max="14857" width="7.5546875" customWidth="1"/>
    <col min="14858" max="14858" width="26.44140625" customWidth="1"/>
    <col min="14859" max="14859" width="17.21875" customWidth="1"/>
    <col min="14860" max="14860" width="19.21875" customWidth="1"/>
    <col min="14861" max="14861" width="18.44140625" customWidth="1"/>
    <col min="14862" max="14862" width="17.5546875" customWidth="1"/>
    <col min="14863" max="14864" width="18.77734375" customWidth="1"/>
    <col min="14865" max="14866" width="15.77734375" customWidth="1"/>
    <col min="14867" max="14867" width="11.77734375" customWidth="1"/>
    <col min="14868" max="14868" width="8" customWidth="1"/>
    <col min="14869" max="14869" width="9.21875" customWidth="1"/>
    <col min="14870" max="14870" width="11.77734375" customWidth="1"/>
    <col min="14871" max="14871" width="10" customWidth="1"/>
    <col min="14872" max="14874" width="9.21875" customWidth="1"/>
    <col min="14875" max="14875" width="9" customWidth="1"/>
    <col min="14876" max="14876" width="8.5546875" customWidth="1"/>
    <col min="14877" max="14877" width="9.21875" customWidth="1"/>
    <col min="14878" max="14878" width="8.21875" customWidth="1"/>
    <col min="14879" max="14882" width="15.44140625" customWidth="1"/>
    <col min="14883" max="14883" width="11.77734375" customWidth="1"/>
    <col min="14884" max="14884" width="66.21875" customWidth="1"/>
    <col min="14885" max="14885" width="9.5546875" customWidth="1"/>
    <col min="14886" max="14886" width="60.44140625" customWidth="1"/>
    <col min="14887" max="14887" width="13.44140625" customWidth="1"/>
    <col min="14888" max="14888" width="56.21875" customWidth="1"/>
    <col min="14889" max="14889" width="9.5546875" customWidth="1"/>
    <col min="14890" max="14890" width="58.77734375" customWidth="1"/>
    <col min="14891" max="14891" width="9.5546875" customWidth="1"/>
    <col min="15109" max="15109" width="16.21875" customWidth="1"/>
    <col min="15110" max="15110" width="43.21875" customWidth="1"/>
    <col min="15111" max="15111" width="29.5546875" customWidth="1"/>
    <col min="15112" max="15112" width="34.21875" customWidth="1"/>
    <col min="15113" max="15113" width="7.5546875" customWidth="1"/>
    <col min="15114" max="15114" width="26.44140625" customWidth="1"/>
    <col min="15115" max="15115" width="17.21875" customWidth="1"/>
    <col min="15116" max="15116" width="19.21875" customWidth="1"/>
    <col min="15117" max="15117" width="18.44140625" customWidth="1"/>
    <col min="15118" max="15118" width="17.5546875" customWidth="1"/>
    <col min="15119" max="15120" width="18.77734375" customWidth="1"/>
    <col min="15121" max="15122" width="15.77734375" customWidth="1"/>
    <col min="15123" max="15123" width="11.77734375" customWidth="1"/>
    <col min="15124" max="15124" width="8" customWidth="1"/>
    <col min="15125" max="15125" width="9.21875" customWidth="1"/>
    <col min="15126" max="15126" width="11.77734375" customWidth="1"/>
    <col min="15127" max="15127" width="10" customWidth="1"/>
    <col min="15128" max="15130" width="9.21875" customWidth="1"/>
    <col min="15131" max="15131" width="9" customWidth="1"/>
    <col min="15132" max="15132" width="8.5546875" customWidth="1"/>
    <col min="15133" max="15133" width="9.21875" customWidth="1"/>
    <col min="15134" max="15134" width="8.21875" customWidth="1"/>
    <col min="15135" max="15138" width="15.44140625" customWidth="1"/>
    <col min="15139" max="15139" width="11.77734375" customWidth="1"/>
    <col min="15140" max="15140" width="66.21875" customWidth="1"/>
    <col min="15141" max="15141" width="9.5546875" customWidth="1"/>
    <col min="15142" max="15142" width="60.44140625" customWidth="1"/>
    <col min="15143" max="15143" width="13.44140625" customWidth="1"/>
    <col min="15144" max="15144" width="56.21875" customWidth="1"/>
    <col min="15145" max="15145" width="9.5546875" customWidth="1"/>
    <col min="15146" max="15146" width="58.77734375" customWidth="1"/>
    <col min="15147" max="15147" width="9.5546875" customWidth="1"/>
    <col min="15365" max="15365" width="16.21875" customWidth="1"/>
    <col min="15366" max="15366" width="43.21875" customWidth="1"/>
    <col min="15367" max="15367" width="29.5546875" customWidth="1"/>
    <col min="15368" max="15368" width="34.21875" customWidth="1"/>
    <col min="15369" max="15369" width="7.5546875" customWidth="1"/>
    <col min="15370" max="15370" width="26.44140625" customWidth="1"/>
    <col min="15371" max="15371" width="17.21875" customWidth="1"/>
    <col min="15372" max="15372" width="19.21875" customWidth="1"/>
    <col min="15373" max="15373" width="18.44140625" customWidth="1"/>
    <col min="15374" max="15374" width="17.5546875" customWidth="1"/>
    <col min="15375" max="15376" width="18.77734375" customWidth="1"/>
    <col min="15377" max="15378" width="15.77734375" customWidth="1"/>
    <col min="15379" max="15379" width="11.77734375" customWidth="1"/>
    <col min="15380" max="15380" width="8" customWidth="1"/>
    <col min="15381" max="15381" width="9.21875" customWidth="1"/>
    <col min="15382" max="15382" width="11.77734375" customWidth="1"/>
    <col min="15383" max="15383" width="10" customWidth="1"/>
    <col min="15384" max="15386" width="9.21875" customWidth="1"/>
    <col min="15387" max="15387" width="9" customWidth="1"/>
    <col min="15388" max="15388" width="8.5546875" customWidth="1"/>
    <col min="15389" max="15389" width="9.21875" customWidth="1"/>
    <col min="15390" max="15390" width="8.21875" customWidth="1"/>
    <col min="15391" max="15394" width="15.44140625" customWidth="1"/>
    <col min="15395" max="15395" width="11.77734375" customWidth="1"/>
    <col min="15396" max="15396" width="66.21875" customWidth="1"/>
    <col min="15397" max="15397" width="9.5546875" customWidth="1"/>
    <col min="15398" max="15398" width="60.44140625" customWidth="1"/>
    <col min="15399" max="15399" width="13.44140625" customWidth="1"/>
    <col min="15400" max="15400" width="56.21875" customWidth="1"/>
    <col min="15401" max="15401" width="9.5546875" customWidth="1"/>
    <col min="15402" max="15402" width="58.77734375" customWidth="1"/>
    <col min="15403" max="15403" width="9.5546875" customWidth="1"/>
    <col min="15621" max="15621" width="16.21875" customWidth="1"/>
    <col min="15622" max="15622" width="43.21875" customWidth="1"/>
    <col min="15623" max="15623" width="29.5546875" customWidth="1"/>
    <col min="15624" max="15624" width="34.21875" customWidth="1"/>
    <col min="15625" max="15625" width="7.5546875" customWidth="1"/>
    <col min="15626" max="15626" width="26.44140625" customWidth="1"/>
    <col min="15627" max="15627" width="17.21875" customWidth="1"/>
    <col min="15628" max="15628" width="19.21875" customWidth="1"/>
    <col min="15629" max="15629" width="18.44140625" customWidth="1"/>
    <col min="15630" max="15630" width="17.5546875" customWidth="1"/>
    <col min="15631" max="15632" width="18.77734375" customWidth="1"/>
    <col min="15633" max="15634" width="15.77734375" customWidth="1"/>
    <col min="15635" max="15635" width="11.77734375" customWidth="1"/>
    <col min="15636" max="15636" width="8" customWidth="1"/>
    <col min="15637" max="15637" width="9.21875" customWidth="1"/>
    <col min="15638" max="15638" width="11.77734375" customWidth="1"/>
    <col min="15639" max="15639" width="10" customWidth="1"/>
    <col min="15640" max="15642" width="9.21875" customWidth="1"/>
    <col min="15643" max="15643" width="9" customWidth="1"/>
    <col min="15644" max="15644" width="8.5546875" customWidth="1"/>
    <col min="15645" max="15645" width="9.21875" customWidth="1"/>
    <col min="15646" max="15646" width="8.21875" customWidth="1"/>
    <col min="15647" max="15650" width="15.44140625" customWidth="1"/>
    <col min="15651" max="15651" width="11.77734375" customWidth="1"/>
    <col min="15652" max="15652" width="66.21875" customWidth="1"/>
    <col min="15653" max="15653" width="9.5546875" customWidth="1"/>
    <col min="15654" max="15654" width="60.44140625" customWidth="1"/>
    <col min="15655" max="15655" width="13.44140625" customWidth="1"/>
    <col min="15656" max="15656" width="56.21875" customWidth="1"/>
    <col min="15657" max="15657" width="9.5546875" customWidth="1"/>
    <col min="15658" max="15658" width="58.77734375" customWidth="1"/>
    <col min="15659" max="15659" width="9.5546875" customWidth="1"/>
    <col min="15877" max="15877" width="16.21875" customWidth="1"/>
    <col min="15878" max="15878" width="43.21875" customWidth="1"/>
    <col min="15879" max="15879" width="29.5546875" customWidth="1"/>
    <col min="15880" max="15880" width="34.21875" customWidth="1"/>
    <col min="15881" max="15881" width="7.5546875" customWidth="1"/>
    <col min="15882" max="15882" width="26.44140625" customWidth="1"/>
    <col min="15883" max="15883" width="17.21875" customWidth="1"/>
    <col min="15884" max="15884" width="19.21875" customWidth="1"/>
    <col min="15885" max="15885" width="18.44140625" customWidth="1"/>
    <col min="15886" max="15886" width="17.5546875" customWidth="1"/>
    <col min="15887" max="15888" width="18.77734375" customWidth="1"/>
    <col min="15889" max="15890" width="15.77734375" customWidth="1"/>
    <col min="15891" max="15891" width="11.77734375" customWidth="1"/>
    <col min="15892" max="15892" width="8" customWidth="1"/>
    <col min="15893" max="15893" width="9.21875" customWidth="1"/>
    <col min="15894" max="15894" width="11.77734375" customWidth="1"/>
    <col min="15895" max="15895" width="10" customWidth="1"/>
    <col min="15896" max="15898" width="9.21875" customWidth="1"/>
    <col min="15899" max="15899" width="9" customWidth="1"/>
    <col min="15900" max="15900" width="8.5546875" customWidth="1"/>
    <col min="15901" max="15901" width="9.21875" customWidth="1"/>
    <col min="15902" max="15902" width="8.21875" customWidth="1"/>
    <col min="15903" max="15906" width="15.44140625" customWidth="1"/>
    <col min="15907" max="15907" width="11.77734375" customWidth="1"/>
    <col min="15908" max="15908" width="66.21875" customWidth="1"/>
    <col min="15909" max="15909" width="9.5546875" customWidth="1"/>
    <col min="15910" max="15910" width="60.44140625" customWidth="1"/>
    <col min="15911" max="15911" width="13.44140625" customWidth="1"/>
    <col min="15912" max="15912" width="56.21875" customWidth="1"/>
    <col min="15913" max="15913" width="9.5546875" customWidth="1"/>
    <col min="15914" max="15914" width="58.77734375" customWidth="1"/>
    <col min="15915" max="15915" width="9.5546875" customWidth="1"/>
    <col min="16133" max="16133" width="16.21875" customWidth="1"/>
    <col min="16134" max="16134" width="43.21875" customWidth="1"/>
    <col min="16135" max="16135" width="29.5546875" customWidth="1"/>
    <col min="16136" max="16136" width="34.21875" customWidth="1"/>
    <col min="16137" max="16137" width="7.5546875" customWidth="1"/>
    <col min="16138" max="16138" width="26.44140625" customWidth="1"/>
    <col min="16139" max="16139" width="17.21875" customWidth="1"/>
    <col min="16140" max="16140" width="19.21875" customWidth="1"/>
    <col min="16141" max="16141" width="18.44140625" customWidth="1"/>
    <col min="16142" max="16142" width="17.5546875" customWidth="1"/>
    <col min="16143" max="16144" width="18.77734375" customWidth="1"/>
    <col min="16145" max="16146" width="15.77734375" customWidth="1"/>
    <col min="16147" max="16147" width="11.77734375" customWidth="1"/>
    <col min="16148" max="16148" width="8" customWidth="1"/>
    <col min="16149" max="16149" width="9.21875" customWidth="1"/>
    <col min="16150" max="16150" width="11.77734375" customWidth="1"/>
    <col min="16151" max="16151" width="10" customWidth="1"/>
    <col min="16152" max="16154" width="9.21875" customWidth="1"/>
    <col min="16155" max="16155" width="9" customWidth="1"/>
    <col min="16156" max="16156" width="8.5546875" customWidth="1"/>
    <col min="16157" max="16157" width="9.21875" customWidth="1"/>
    <col min="16158" max="16158" width="8.21875" customWidth="1"/>
    <col min="16159" max="16162" width="15.44140625" customWidth="1"/>
    <col min="16163" max="16163" width="11.77734375" customWidth="1"/>
    <col min="16164" max="16164" width="66.21875" customWidth="1"/>
    <col min="16165" max="16165" width="9.5546875" customWidth="1"/>
    <col min="16166" max="16166" width="60.44140625" customWidth="1"/>
    <col min="16167" max="16167" width="13.44140625" customWidth="1"/>
    <col min="16168" max="16168" width="56.21875" customWidth="1"/>
    <col min="16169" max="16169" width="9.5546875" customWidth="1"/>
    <col min="16170" max="16170" width="58.77734375" customWidth="1"/>
    <col min="16171" max="16171" width="9.5546875" customWidth="1"/>
  </cols>
  <sheetData>
    <row r="1" spans="1:64" ht="23.25" customHeight="1" x14ac:dyDescent="0.3">
      <c r="A1" s="1309" t="s">
        <v>637</v>
      </c>
      <c r="B1" s="1310"/>
      <c r="C1" s="1310"/>
      <c r="D1" s="1310"/>
      <c r="E1" s="1525"/>
      <c r="F1" s="1458"/>
      <c r="G1" s="1458"/>
      <c r="H1" s="1458"/>
      <c r="I1" s="1458"/>
      <c r="J1" s="1458"/>
      <c r="K1" s="1458"/>
      <c r="L1" s="1458"/>
      <c r="M1" s="1458"/>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c r="AL1" s="1458"/>
      <c r="AM1" s="1458"/>
      <c r="AN1" s="1458"/>
      <c r="AO1" s="1526"/>
      <c r="AP1" s="1515" t="s">
        <v>34</v>
      </c>
      <c r="AQ1" s="1516"/>
    </row>
    <row r="2" spans="1:64" ht="23.25" customHeight="1" x14ac:dyDescent="0.3">
      <c r="A2" s="1311"/>
      <c r="B2" s="1312"/>
      <c r="C2" s="1312"/>
      <c r="D2" s="1312"/>
      <c r="E2" s="1527"/>
      <c r="F2" s="1461"/>
      <c r="G2" s="1461"/>
      <c r="H2" s="1461"/>
      <c r="I2" s="1461"/>
      <c r="J2" s="1461"/>
      <c r="K2" s="1461"/>
      <c r="L2" s="1461"/>
      <c r="M2" s="1461"/>
      <c r="N2" s="1461"/>
      <c r="O2" s="1461"/>
      <c r="P2" s="1461"/>
      <c r="Q2" s="1461"/>
      <c r="R2" s="1461"/>
      <c r="S2" s="1461"/>
      <c r="T2" s="1461"/>
      <c r="U2" s="1461"/>
      <c r="V2" s="1461"/>
      <c r="W2" s="1461"/>
      <c r="X2" s="1461"/>
      <c r="Y2" s="1461"/>
      <c r="Z2" s="1461"/>
      <c r="AA2" s="1461"/>
      <c r="AB2" s="1461"/>
      <c r="AC2" s="1461"/>
      <c r="AD2" s="1461"/>
      <c r="AE2" s="1461"/>
      <c r="AF2" s="1461"/>
      <c r="AG2" s="1461"/>
      <c r="AH2" s="1461"/>
      <c r="AI2" s="1461"/>
      <c r="AJ2" s="1461"/>
      <c r="AK2" s="1461"/>
      <c r="AL2" s="1461"/>
      <c r="AM2" s="1461"/>
      <c r="AN2" s="1461"/>
      <c r="AO2" s="1528"/>
      <c r="AP2" s="1517" t="s">
        <v>35</v>
      </c>
      <c r="AQ2" s="1518"/>
    </row>
    <row r="3" spans="1:64" ht="23.25" customHeight="1" x14ac:dyDescent="0.3">
      <c r="A3" s="1311"/>
      <c r="B3" s="1312"/>
      <c r="C3" s="1312"/>
      <c r="D3" s="1312"/>
      <c r="E3" s="1527"/>
      <c r="F3" s="1461"/>
      <c r="G3" s="1461"/>
      <c r="H3" s="1461"/>
      <c r="I3" s="1461"/>
      <c r="J3" s="1461"/>
      <c r="K3" s="1461"/>
      <c r="L3" s="1461"/>
      <c r="M3" s="1461"/>
      <c r="N3" s="1461"/>
      <c r="O3" s="1461"/>
      <c r="P3" s="1461"/>
      <c r="Q3" s="1461"/>
      <c r="R3" s="1461"/>
      <c r="S3" s="1461"/>
      <c r="T3" s="1461"/>
      <c r="U3" s="1461"/>
      <c r="V3" s="1461"/>
      <c r="W3" s="1461"/>
      <c r="X3" s="1461"/>
      <c r="Y3" s="1461"/>
      <c r="Z3" s="1461"/>
      <c r="AA3" s="1461"/>
      <c r="AB3" s="1461"/>
      <c r="AC3" s="1461"/>
      <c r="AD3" s="1461"/>
      <c r="AE3" s="1461"/>
      <c r="AF3" s="1461"/>
      <c r="AG3" s="1461"/>
      <c r="AH3" s="1461"/>
      <c r="AI3" s="1461"/>
      <c r="AJ3" s="1461"/>
      <c r="AK3" s="1461"/>
      <c r="AL3" s="1461"/>
      <c r="AM3" s="1461"/>
      <c r="AN3" s="1461"/>
      <c r="AO3" s="1528"/>
      <c r="AP3" s="1519">
        <v>43739</v>
      </c>
      <c r="AQ3" s="1520"/>
    </row>
    <row r="4" spans="1:64" ht="23.25" customHeight="1" x14ac:dyDescent="0.3">
      <c r="A4" s="1311"/>
      <c r="B4" s="1312"/>
      <c r="C4" s="1312"/>
      <c r="D4" s="1312"/>
      <c r="E4" s="1527"/>
      <c r="F4" s="1461"/>
      <c r="G4" s="1461"/>
      <c r="H4" s="1461"/>
      <c r="I4" s="1461"/>
      <c r="J4" s="1461"/>
      <c r="K4" s="1461"/>
      <c r="L4" s="1461"/>
      <c r="M4" s="1461"/>
      <c r="N4" s="1461"/>
      <c r="O4" s="1461"/>
      <c r="P4" s="1461"/>
      <c r="Q4" s="1461"/>
      <c r="R4" s="1461"/>
      <c r="S4" s="1461"/>
      <c r="T4" s="1461"/>
      <c r="U4" s="1461"/>
      <c r="V4" s="1461"/>
      <c r="W4" s="1461"/>
      <c r="X4" s="1461"/>
      <c r="Y4" s="1461"/>
      <c r="Z4" s="1461"/>
      <c r="AA4" s="1461"/>
      <c r="AB4" s="1461"/>
      <c r="AC4" s="1461"/>
      <c r="AD4" s="1461"/>
      <c r="AE4" s="1461"/>
      <c r="AF4" s="1461"/>
      <c r="AG4" s="1461"/>
      <c r="AH4" s="1461"/>
      <c r="AI4" s="1461"/>
      <c r="AJ4" s="1461"/>
      <c r="AK4" s="1461"/>
      <c r="AL4" s="1461"/>
      <c r="AM4" s="1461"/>
      <c r="AN4" s="1461"/>
      <c r="AO4" s="1528"/>
      <c r="AP4" s="360"/>
      <c r="AQ4" s="361"/>
    </row>
    <row r="5" spans="1:64" ht="23.25" customHeight="1" x14ac:dyDescent="0.3">
      <c r="A5" s="1311"/>
      <c r="B5" s="1312"/>
      <c r="C5" s="1312"/>
      <c r="D5" s="1312"/>
      <c r="E5" s="1529"/>
      <c r="F5" s="1530"/>
      <c r="G5" s="1530"/>
      <c r="H5" s="1530"/>
      <c r="I5" s="1530"/>
      <c r="J5" s="1530"/>
      <c r="K5" s="1530"/>
      <c r="L5" s="1530"/>
      <c r="M5" s="1530"/>
      <c r="N5" s="1530"/>
      <c r="O5" s="1530"/>
      <c r="P5" s="1530"/>
      <c r="Q5" s="1530"/>
      <c r="R5" s="1530"/>
      <c r="S5" s="1530"/>
      <c r="T5" s="1530"/>
      <c r="U5" s="1530"/>
      <c r="V5" s="1530"/>
      <c r="W5" s="1530"/>
      <c r="X5" s="1530"/>
      <c r="Y5" s="1530"/>
      <c r="Z5" s="1530"/>
      <c r="AA5" s="1530"/>
      <c r="AB5" s="1530"/>
      <c r="AC5" s="1530"/>
      <c r="AD5" s="1530"/>
      <c r="AE5" s="1530"/>
      <c r="AF5" s="1530"/>
      <c r="AG5" s="1530"/>
      <c r="AH5" s="1530"/>
      <c r="AI5" s="1530"/>
      <c r="AJ5" s="1530"/>
      <c r="AK5" s="1530"/>
      <c r="AL5" s="1530"/>
      <c r="AM5" s="1530"/>
      <c r="AN5" s="1530"/>
      <c r="AO5" s="1531"/>
      <c r="AP5" s="360"/>
      <c r="AQ5" s="361"/>
    </row>
    <row r="6" spans="1:64" ht="34.5" customHeight="1" x14ac:dyDescent="0.3">
      <c r="A6" s="1521" t="s">
        <v>461</v>
      </c>
      <c r="B6" s="1522"/>
      <c r="C6" s="1522"/>
      <c r="D6" s="1522"/>
      <c r="E6" s="451" t="s">
        <v>75</v>
      </c>
      <c r="F6" s="451"/>
      <c r="G6" s="1540"/>
      <c r="H6" s="1541"/>
      <c r="I6" s="1541"/>
      <c r="J6" s="1541"/>
      <c r="K6" s="1541"/>
      <c r="L6" s="1541"/>
      <c r="M6" s="1541"/>
      <c r="N6" s="1541"/>
      <c r="O6" s="1541"/>
      <c r="P6" s="1541"/>
      <c r="Q6" s="1541"/>
      <c r="R6" s="1541"/>
      <c r="S6" s="1541"/>
      <c r="T6" s="1541"/>
      <c r="U6" s="1541"/>
      <c r="V6" s="1541"/>
      <c r="W6" s="1541"/>
      <c r="X6" s="1541"/>
      <c r="Y6" s="1541"/>
      <c r="Z6" s="1541"/>
      <c r="AA6" s="1541"/>
      <c r="AB6" s="1541"/>
      <c r="AC6" s="1541"/>
      <c r="AD6" s="1541"/>
      <c r="AE6" s="1541"/>
      <c r="AF6" s="1541"/>
      <c r="AG6" s="1541"/>
      <c r="AH6" s="1541"/>
      <c r="AI6" s="1541"/>
      <c r="AJ6" s="1541"/>
      <c r="AK6" s="1541"/>
      <c r="AL6" s="1541"/>
      <c r="AM6" s="1541"/>
      <c r="AN6" s="1541"/>
      <c r="AO6" s="1541"/>
      <c r="AP6" s="1541"/>
      <c r="AQ6" s="1542"/>
    </row>
    <row r="7" spans="1:64" ht="33.75" customHeight="1" thickBot="1" x14ac:dyDescent="0.35">
      <c r="A7" s="1523" t="s">
        <v>0</v>
      </c>
      <c r="B7" s="1524"/>
      <c r="C7" s="1524"/>
      <c r="D7" s="1524"/>
      <c r="E7" s="1532"/>
      <c r="F7" s="1533"/>
      <c r="G7" s="1532"/>
      <c r="H7" s="1543"/>
      <c r="I7" s="1543"/>
      <c r="J7" s="1543"/>
      <c r="K7" s="1543"/>
      <c r="L7" s="1543"/>
      <c r="M7" s="1543"/>
      <c r="N7" s="1543"/>
      <c r="O7" s="1543"/>
      <c r="P7" s="1543"/>
      <c r="Q7" s="1543"/>
      <c r="R7" s="1543"/>
      <c r="S7" s="1543"/>
      <c r="T7" s="1543"/>
      <c r="U7" s="1543"/>
      <c r="V7" s="1543"/>
      <c r="W7" s="1543"/>
      <c r="X7" s="1543"/>
      <c r="Y7" s="1543"/>
      <c r="Z7" s="1543"/>
      <c r="AA7" s="1543"/>
      <c r="AB7" s="1543"/>
      <c r="AC7" s="1543"/>
      <c r="AD7" s="1543"/>
      <c r="AE7" s="1543"/>
      <c r="AF7" s="1543"/>
      <c r="AG7" s="1543"/>
      <c r="AH7" s="1543"/>
      <c r="AI7" s="1543"/>
      <c r="AJ7" s="1543"/>
      <c r="AK7" s="1543"/>
      <c r="AL7" s="1543"/>
      <c r="AM7" s="1543"/>
      <c r="AN7" s="1543"/>
      <c r="AO7" s="1543"/>
      <c r="AP7" s="1543"/>
      <c r="AQ7" s="1544"/>
    </row>
    <row r="8" spans="1:64" ht="36" customHeight="1" thickBot="1" x14ac:dyDescent="0.35">
      <c r="A8" s="1534" t="s">
        <v>39</v>
      </c>
      <c r="B8" s="1535"/>
      <c r="C8" s="1535"/>
      <c r="D8" s="1536"/>
      <c r="E8" s="1537" t="s">
        <v>639</v>
      </c>
      <c r="F8" s="1538"/>
      <c r="G8" s="1538"/>
      <c r="H8" s="1538"/>
      <c r="I8" s="1538"/>
      <c r="J8" s="1538"/>
      <c r="K8" s="1538"/>
      <c r="L8" s="1538"/>
      <c r="M8" s="1538"/>
      <c r="N8" s="1538"/>
      <c r="O8" s="1538"/>
      <c r="P8" s="1538"/>
      <c r="Q8" s="1538"/>
      <c r="R8" s="1539"/>
      <c r="S8" s="1070" t="s">
        <v>1</v>
      </c>
      <c r="T8" s="1071"/>
      <c r="U8" s="1071"/>
      <c r="V8" s="1071"/>
      <c r="W8" s="1071"/>
      <c r="X8" s="1071"/>
      <c r="Y8" s="1071"/>
      <c r="Z8" s="1071"/>
      <c r="AA8" s="1071"/>
      <c r="AB8" s="1071"/>
      <c r="AC8" s="1071"/>
      <c r="AD8" s="1072"/>
      <c r="AE8" s="9"/>
      <c r="AF8" s="9"/>
      <c r="AG8" s="9"/>
      <c r="AH8" s="9"/>
      <c r="AI8" s="1014" t="s">
        <v>2</v>
      </c>
      <c r="AJ8" s="1015"/>
      <c r="AK8" s="1015"/>
      <c r="AL8" s="1015"/>
      <c r="AM8" s="1015"/>
      <c r="AN8" s="1015"/>
      <c r="AO8" s="1015"/>
      <c r="AP8" s="1015"/>
      <c r="AQ8" s="1016"/>
    </row>
    <row r="9" spans="1:64" ht="57" customHeight="1" x14ac:dyDescent="0.3">
      <c r="A9" s="1074" t="s">
        <v>0</v>
      </c>
      <c r="B9" s="1074" t="s">
        <v>36</v>
      </c>
      <c r="C9" s="1074" t="s">
        <v>37</v>
      </c>
      <c r="D9" s="1074" t="s">
        <v>38</v>
      </c>
      <c r="E9" s="2" t="s">
        <v>3</v>
      </c>
      <c r="F9" s="174" t="s">
        <v>4</v>
      </c>
      <c r="G9" s="174" t="s">
        <v>5</v>
      </c>
      <c r="H9" s="353" t="s">
        <v>6</v>
      </c>
      <c r="I9" s="354" t="s">
        <v>7</v>
      </c>
      <c r="J9" s="174" t="s">
        <v>8</v>
      </c>
      <c r="K9" s="174" t="s">
        <v>9</v>
      </c>
      <c r="L9" s="174" t="s">
        <v>10</v>
      </c>
      <c r="M9" s="174" t="s">
        <v>11</v>
      </c>
      <c r="N9" s="174" t="s">
        <v>12</v>
      </c>
      <c r="O9" s="174" t="s">
        <v>13</v>
      </c>
      <c r="P9" s="174" t="s">
        <v>14</v>
      </c>
      <c r="Q9" s="1094" t="s">
        <v>15</v>
      </c>
      <c r="R9" s="1095"/>
      <c r="S9" s="1089" t="s">
        <v>71</v>
      </c>
      <c r="T9" s="1089"/>
      <c r="U9" s="1089"/>
      <c r="V9" s="1089"/>
      <c r="W9" s="1089"/>
      <c r="X9" s="1089"/>
      <c r="Y9" s="1089"/>
      <c r="Z9" s="1089"/>
      <c r="AA9" s="1089"/>
      <c r="AB9" s="1089"/>
      <c r="AC9" s="1089"/>
      <c r="AD9" s="1089"/>
      <c r="AE9" s="1091" t="s">
        <v>26</v>
      </c>
      <c r="AF9" s="1091" t="s">
        <v>27</v>
      </c>
      <c r="AG9" s="1091" t="s">
        <v>28</v>
      </c>
      <c r="AH9" s="1091" t="s">
        <v>29</v>
      </c>
      <c r="AI9" s="171" t="s">
        <v>16</v>
      </c>
      <c r="AJ9" s="171" t="s">
        <v>17</v>
      </c>
      <c r="AK9" s="171" t="s">
        <v>16</v>
      </c>
      <c r="AL9" s="171" t="s">
        <v>18</v>
      </c>
      <c r="AM9" s="171" t="s">
        <v>16</v>
      </c>
      <c r="AN9" s="171" t="s">
        <v>19</v>
      </c>
      <c r="AO9" s="171" t="s">
        <v>16</v>
      </c>
      <c r="AP9" s="171" t="s">
        <v>20</v>
      </c>
      <c r="AQ9" s="171" t="s">
        <v>21</v>
      </c>
    </row>
    <row r="10" spans="1:64" ht="27" customHeight="1" x14ac:dyDescent="0.3">
      <c r="A10" s="1075"/>
      <c r="B10" s="1075"/>
      <c r="C10" s="1075"/>
      <c r="D10" s="1075"/>
      <c r="E10" s="3" t="s">
        <v>22</v>
      </c>
      <c r="F10" s="175"/>
      <c r="G10" s="175"/>
      <c r="H10" s="358"/>
      <c r="I10" s="359"/>
      <c r="J10" s="175"/>
      <c r="K10" s="175"/>
      <c r="L10" s="175"/>
      <c r="M10" s="175"/>
      <c r="N10" s="175"/>
      <c r="O10" s="175"/>
      <c r="P10" s="175"/>
      <c r="Q10" s="3" t="s">
        <v>23</v>
      </c>
      <c r="R10" s="3" t="s">
        <v>24</v>
      </c>
      <c r="S10" s="4" t="s">
        <v>223</v>
      </c>
      <c r="T10" s="4" t="s">
        <v>228</v>
      </c>
      <c r="U10" s="4" t="s">
        <v>224</v>
      </c>
      <c r="V10" s="4" t="s">
        <v>229</v>
      </c>
      <c r="W10" s="4" t="s">
        <v>604</v>
      </c>
      <c r="X10" s="4" t="s">
        <v>605</v>
      </c>
      <c r="Y10" s="4" t="s">
        <v>606</v>
      </c>
      <c r="Z10" s="4" t="s">
        <v>607</v>
      </c>
      <c r="AA10" s="4" t="s">
        <v>240</v>
      </c>
      <c r="AB10" s="4" t="s">
        <v>233</v>
      </c>
      <c r="AC10" s="4" t="s">
        <v>243</v>
      </c>
      <c r="AD10" s="4" t="s">
        <v>305</v>
      </c>
      <c r="AE10" s="1092"/>
      <c r="AF10" s="1092"/>
      <c r="AG10" s="1092"/>
      <c r="AH10" s="1092"/>
      <c r="AI10" s="173"/>
      <c r="AJ10" s="173"/>
      <c r="AK10" s="173"/>
      <c r="AL10" s="173"/>
      <c r="AM10" s="173"/>
      <c r="AN10" s="173"/>
      <c r="AO10" s="173"/>
      <c r="AP10" s="173"/>
      <c r="AQ10" s="173"/>
    </row>
    <row r="11" spans="1:64" ht="14.25" customHeight="1" thickBot="1" x14ac:dyDescent="0.35">
      <c r="A11" s="1076"/>
      <c r="B11" s="1076"/>
      <c r="C11" s="1076"/>
      <c r="D11" s="1076"/>
      <c r="E11" s="1514" t="s">
        <v>25</v>
      </c>
      <c r="F11" s="1095"/>
      <c r="G11" s="176"/>
      <c r="H11" s="325"/>
      <c r="I11" s="325"/>
      <c r="J11" s="325"/>
      <c r="K11" s="325"/>
      <c r="L11" s="325"/>
      <c r="M11" s="325"/>
      <c r="N11" s="325"/>
      <c r="O11" s="325"/>
      <c r="P11" s="325"/>
      <c r="Q11" s="325"/>
      <c r="R11" s="177"/>
      <c r="S11" s="535"/>
      <c r="T11" s="535"/>
      <c r="U11" s="535"/>
      <c r="V11" s="535"/>
      <c r="W11" s="535"/>
      <c r="X11" s="535"/>
      <c r="Y11" s="535"/>
      <c r="Z11" s="535"/>
      <c r="AA11" s="535"/>
      <c r="AB11" s="535"/>
      <c r="AC11" s="535"/>
      <c r="AD11" s="535"/>
      <c r="AE11" s="1092"/>
      <c r="AF11" s="1092"/>
      <c r="AG11" s="1092"/>
      <c r="AH11" s="1092"/>
      <c r="AI11" s="5"/>
      <c r="AJ11" s="5"/>
      <c r="AK11" s="5"/>
      <c r="AL11" s="5"/>
      <c r="AM11" s="5"/>
      <c r="AN11" s="5"/>
      <c r="AO11" s="5"/>
      <c r="AP11" s="5"/>
      <c r="AQ11" s="5"/>
    </row>
    <row r="12" spans="1:64" ht="18" customHeight="1" thickBot="1" x14ac:dyDescent="0.35">
      <c r="A12" s="1084"/>
      <c r="B12" s="1084"/>
      <c r="C12" s="1084"/>
      <c r="D12" s="1085"/>
      <c r="E12" s="446"/>
      <c r="F12" s="447"/>
      <c r="G12" s="447"/>
      <c r="H12" s="447"/>
      <c r="I12" s="447"/>
      <c r="J12" s="447"/>
      <c r="K12" s="447"/>
      <c r="L12" s="447"/>
      <c r="M12" s="447"/>
      <c r="N12" s="447"/>
      <c r="O12" s="447"/>
      <c r="P12" s="447"/>
      <c r="Q12" s="447"/>
      <c r="R12" s="448"/>
      <c r="S12" s="997"/>
      <c r="T12" s="998"/>
      <c r="U12" s="998"/>
      <c r="V12" s="998"/>
      <c r="W12" s="998"/>
      <c r="X12" s="998"/>
      <c r="Y12" s="998"/>
      <c r="Z12" s="998"/>
      <c r="AA12" s="998"/>
      <c r="AB12" s="998"/>
      <c r="AC12" s="998"/>
      <c r="AD12" s="998"/>
      <c r="AE12" s="998"/>
      <c r="AF12" s="998"/>
      <c r="AG12" s="998"/>
      <c r="AH12" s="999"/>
      <c r="AI12" s="227" t="e">
        <f>AVERAGE(AI17,AI23,AI29,AI33,AI38)</f>
        <v>#DIV/0!</v>
      </c>
      <c r="AJ12" s="230"/>
      <c r="AK12" s="227" t="e">
        <f>AVERAGE(AK17,AK23,AK29,AK33,AK38)</f>
        <v>#DIV/0!</v>
      </c>
      <c r="AL12" s="230"/>
      <c r="AM12" s="227" t="e">
        <f>AVERAGE(AM17,AM23,AM29,AM33,AM38)</f>
        <v>#DIV/0!</v>
      </c>
      <c r="AN12" s="230"/>
      <c r="AO12" s="227" t="e">
        <f>AVERAGE(AO17,AO23,AO29,AO33,AO38)</f>
        <v>#DIV/0!</v>
      </c>
      <c r="AP12" s="230"/>
      <c r="AQ12" s="231" t="e">
        <f>SUM(AI12,AK12,AM12,AO12)</f>
        <v>#DIV/0!</v>
      </c>
      <c r="AR12" s="6"/>
    </row>
    <row r="13" spans="1:64" s="89" customFormat="1" ht="42.75" customHeight="1" x14ac:dyDescent="0.25">
      <c r="A13" s="867" t="s">
        <v>97</v>
      </c>
      <c r="B13" s="870" t="s">
        <v>98</v>
      </c>
      <c r="C13" s="1102" t="s">
        <v>555</v>
      </c>
      <c r="D13" s="878" t="s">
        <v>100</v>
      </c>
      <c r="E13" s="1103">
        <v>0.05</v>
      </c>
      <c r="F13" s="1104" t="s">
        <v>593</v>
      </c>
      <c r="G13" s="876" t="s">
        <v>462</v>
      </c>
      <c r="H13" s="116" t="s">
        <v>40</v>
      </c>
      <c r="I13" s="117">
        <v>0.4</v>
      </c>
      <c r="J13" s="876" t="s">
        <v>417</v>
      </c>
      <c r="K13" s="1101" t="s">
        <v>418</v>
      </c>
      <c r="L13" s="876" t="s">
        <v>278</v>
      </c>
      <c r="M13" s="933" t="s">
        <v>75</v>
      </c>
      <c r="N13" s="876" t="s">
        <v>114</v>
      </c>
      <c r="O13" s="1113"/>
      <c r="P13" s="889">
        <v>0</v>
      </c>
      <c r="Q13" s="919" t="s">
        <v>44</v>
      </c>
      <c r="R13" s="1040" t="s">
        <v>45</v>
      </c>
      <c r="S13" s="488">
        <v>0.5</v>
      </c>
      <c r="T13" s="559"/>
      <c r="U13" s="488"/>
      <c r="V13" s="564"/>
      <c r="W13" s="488"/>
      <c r="X13" s="574"/>
      <c r="Y13" s="488"/>
      <c r="Z13" s="565">
        <v>0.5</v>
      </c>
      <c r="AA13" s="488"/>
      <c r="AB13" s="498"/>
      <c r="AC13" s="566"/>
      <c r="AD13" s="567"/>
      <c r="AE13" s="533"/>
      <c r="AF13" s="527"/>
      <c r="AG13" s="527"/>
      <c r="AH13" s="534"/>
      <c r="AI13" s="618"/>
      <c r="AJ13" s="166"/>
      <c r="AK13" s="291"/>
      <c r="AL13" s="125"/>
      <c r="AM13" s="291"/>
      <c r="AN13" s="125"/>
      <c r="AO13" s="291"/>
      <c r="AP13" s="295"/>
      <c r="AQ13" s="226"/>
      <c r="AR13" s="90"/>
      <c r="AS13" s="90"/>
      <c r="AT13" s="90"/>
      <c r="AU13" s="90"/>
      <c r="AV13" s="90"/>
      <c r="AW13" s="90"/>
      <c r="AX13" s="90"/>
      <c r="AY13" s="90"/>
      <c r="AZ13" s="90"/>
      <c r="BA13" s="90"/>
      <c r="BB13" s="90"/>
      <c r="BC13" s="90"/>
      <c r="BD13" s="90"/>
      <c r="BE13" s="90"/>
      <c r="BF13" s="90"/>
      <c r="BG13" s="90"/>
      <c r="BH13" s="90"/>
      <c r="BI13" s="90"/>
      <c r="BJ13" s="90"/>
      <c r="BK13" s="90"/>
      <c r="BL13" s="90"/>
    </row>
    <row r="14" spans="1:64" s="89" customFormat="1" ht="42.75" customHeight="1" x14ac:dyDescent="0.25">
      <c r="A14" s="868"/>
      <c r="B14" s="871"/>
      <c r="C14" s="984"/>
      <c r="D14" s="879"/>
      <c r="E14" s="1049"/>
      <c r="F14" s="990"/>
      <c r="G14" s="877"/>
      <c r="H14" s="118" t="s">
        <v>61</v>
      </c>
      <c r="I14" s="41">
        <v>0.2</v>
      </c>
      <c r="J14" s="877"/>
      <c r="K14" s="968"/>
      <c r="L14" s="877"/>
      <c r="M14" s="908"/>
      <c r="N14" s="877"/>
      <c r="O14" s="1114"/>
      <c r="P14" s="890"/>
      <c r="Q14" s="920"/>
      <c r="R14" s="970"/>
      <c r="S14" s="490">
        <v>0.5</v>
      </c>
      <c r="T14" s="557"/>
      <c r="U14" s="490"/>
      <c r="V14" s="572"/>
      <c r="W14" s="488"/>
      <c r="X14" s="178"/>
      <c r="Y14" s="488"/>
      <c r="Z14" s="565">
        <v>0.5</v>
      </c>
      <c r="AA14" s="490"/>
      <c r="AB14" s="120"/>
      <c r="AC14" s="573"/>
      <c r="AD14" s="544"/>
      <c r="AE14" s="531"/>
      <c r="AF14" s="528"/>
      <c r="AG14" s="528"/>
      <c r="AH14" s="532"/>
      <c r="AI14" s="618"/>
      <c r="AJ14" s="118"/>
      <c r="AK14" s="291"/>
      <c r="AL14" s="125"/>
      <c r="AM14" s="291"/>
      <c r="AN14" s="125"/>
      <c r="AO14" s="291"/>
      <c r="AP14" s="295"/>
      <c r="AQ14" s="226"/>
      <c r="AR14" s="90"/>
      <c r="AS14" s="90"/>
      <c r="AT14" s="90"/>
      <c r="AU14" s="90"/>
      <c r="AV14" s="90"/>
      <c r="AW14" s="90"/>
      <c r="AX14" s="90"/>
      <c r="AY14" s="90"/>
      <c r="AZ14" s="90"/>
      <c r="BA14" s="90"/>
      <c r="BB14" s="90"/>
      <c r="BC14" s="90"/>
      <c r="BD14" s="90"/>
      <c r="BE14" s="90"/>
      <c r="BF14" s="90"/>
      <c r="BG14" s="90"/>
      <c r="BH14" s="90"/>
      <c r="BI14" s="90"/>
      <c r="BJ14" s="90"/>
      <c r="BK14" s="90"/>
      <c r="BL14" s="90"/>
    </row>
    <row r="15" spans="1:64" s="89" customFormat="1" ht="72.75" customHeight="1" x14ac:dyDescent="0.25">
      <c r="A15" s="868"/>
      <c r="B15" s="871"/>
      <c r="C15" s="984"/>
      <c r="D15" s="879"/>
      <c r="E15" s="1049"/>
      <c r="F15" s="990"/>
      <c r="G15" s="877"/>
      <c r="H15" s="118" t="s">
        <v>588</v>
      </c>
      <c r="I15" s="41">
        <v>0.2</v>
      </c>
      <c r="J15" s="877"/>
      <c r="K15" s="968"/>
      <c r="L15" s="877"/>
      <c r="M15" s="908"/>
      <c r="N15" s="877"/>
      <c r="O15" s="1114"/>
      <c r="P15" s="890"/>
      <c r="Q15" s="920"/>
      <c r="R15" s="970"/>
      <c r="S15" s="490"/>
      <c r="T15" s="557"/>
      <c r="U15" s="490"/>
      <c r="V15" s="568">
        <v>0.33</v>
      </c>
      <c r="W15" s="561"/>
      <c r="X15" s="569"/>
      <c r="Y15" s="561"/>
      <c r="Z15" s="569">
        <v>0.33</v>
      </c>
      <c r="AA15" s="562"/>
      <c r="AB15" s="563"/>
      <c r="AC15" s="570"/>
      <c r="AD15" s="571">
        <v>0.34</v>
      </c>
      <c r="AE15" s="531"/>
      <c r="AF15" s="528"/>
      <c r="AG15" s="528"/>
      <c r="AH15" s="532"/>
      <c r="AI15" s="618"/>
      <c r="AJ15" s="118"/>
      <c r="AK15" s="291"/>
      <c r="AL15" s="125"/>
      <c r="AM15" s="291"/>
      <c r="AN15" s="125"/>
      <c r="AO15" s="291"/>
      <c r="AP15" s="295"/>
      <c r="AQ15" s="226"/>
      <c r="AR15" s="90"/>
      <c r="AS15" s="90"/>
      <c r="AT15" s="90"/>
      <c r="AU15" s="90"/>
      <c r="AV15" s="90"/>
      <c r="AW15" s="90"/>
      <c r="AX15" s="90"/>
      <c r="AY15" s="90"/>
      <c r="AZ15" s="90"/>
      <c r="BA15" s="90"/>
      <c r="BB15" s="90"/>
      <c r="BC15" s="90"/>
      <c r="BD15" s="90"/>
      <c r="BE15" s="90"/>
      <c r="BF15" s="90"/>
      <c r="BG15" s="90"/>
      <c r="BH15" s="90"/>
      <c r="BI15" s="90"/>
      <c r="BJ15" s="90"/>
      <c r="BK15" s="90"/>
      <c r="BL15" s="90"/>
    </row>
    <row r="16" spans="1:64" s="89" customFormat="1" ht="54" customHeight="1" thickBot="1" x14ac:dyDescent="0.3">
      <c r="A16" s="868"/>
      <c r="B16" s="871"/>
      <c r="C16" s="984"/>
      <c r="D16" s="879"/>
      <c r="E16" s="1049"/>
      <c r="F16" s="990"/>
      <c r="G16" s="877"/>
      <c r="H16" s="118" t="s">
        <v>428</v>
      </c>
      <c r="I16" s="41">
        <v>0.2</v>
      </c>
      <c r="J16" s="877"/>
      <c r="K16" s="968"/>
      <c r="L16" s="877"/>
      <c r="M16" s="908"/>
      <c r="N16" s="877"/>
      <c r="O16" s="1114"/>
      <c r="P16" s="890"/>
      <c r="Q16" s="920"/>
      <c r="R16" s="970"/>
      <c r="S16" s="536"/>
      <c r="T16" s="558"/>
      <c r="U16" s="536"/>
      <c r="V16" s="568">
        <v>0.33</v>
      </c>
      <c r="W16" s="561"/>
      <c r="X16" s="569"/>
      <c r="Y16" s="561"/>
      <c r="Z16" s="569">
        <v>0.33</v>
      </c>
      <c r="AA16" s="562"/>
      <c r="AB16" s="563"/>
      <c r="AC16" s="570"/>
      <c r="AD16" s="571">
        <v>0.34</v>
      </c>
      <c r="AE16" s="537"/>
      <c r="AF16" s="538"/>
      <c r="AG16" s="538"/>
      <c r="AH16" s="539"/>
      <c r="AI16" s="702"/>
      <c r="AJ16" s="118"/>
      <c r="AK16" s="280"/>
      <c r="AL16" s="122"/>
      <c r="AM16" s="280"/>
      <c r="AN16" s="122"/>
      <c r="AO16" s="280"/>
      <c r="AP16" s="292"/>
      <c r="AQ16" s="226"/>
      <c r="AR16" s="90"/>
      <c r="AS16" s="90"/>
      <c r="AT16" s="90"/>
      <c r="AU16" s="90"/>
      <c r="AV16" s="90"/>
      <c r="AW16" s="90"/>
      <c r="AX16" s="90"/>
      <c r="AY16" s="90"/>
      <c r="AZ16" s="90"/>
      <c r="BA16" s="90"/>
      <c r="BB16" s="90"/>
      <c r="BC16" s="90"/>
      <c r="BD16" s="90"/>
      <c r="BE16" s="90"/>
      <c r="BF16" s="90"/>
      <c r="BG16" s="90"/>
      <c r="BH16" s="90"/>
      <c r="BI16" s="90"/>
      <c r="BJ16" s="90"/>
      <c r="BK16" s="90"/>
      <c r="BL16" s="90"/>
    </row>
    <row r="17" spans="1:64" s="253" customFormat="1" ht="23.25" customHeight="1" thickBot="1" x14ac:dyDescent="0.35">
      <c r="A17" s="899"/>
      <c r="B17" s="901"/>
      <c r="C17" s="985"/>
      <c r="D17" s="903"/>
      <c r="E17" s="1050"/>
      <c r="F17" s="991"/>
      <c r="G17" s="966"/>
      <c r="H17" s="254"/>
      <c r="I17" s="213">
        <f>SUM(I13:I16)</f>
        <v>1</v>
      </c>
      <c r="J17" s="967"/>
      <c r="K17" s="916"/>
      <c r="L17" s="913"/>
      <c r="M17" s="925"/>
      <c r="N17" s="913"/>
      <c r="O17" s="1115"/>
      <c r="P17" s="994"/>
      <c r="Q17" s="864"/>
      <c r="R17" s="971"/>
      <c r="S17" s="1096" t="s">
        <v>609</v>
      </c>
      <c r="T17" s="1096"/>
      <c r="U17" s="1096"/>
      <c r="V17" s="1096"/>
      <c r="W17" s="1096"/>
      <c r="X17" s="1096"/>
      <c r="Y17" s="1096"/>
      <c r="Z17" s="1096"/>
      <c r="AA17" s="1096"/>
      <c r="AB17" s="1096"/>
      <c r="AC17" s="1096"/>
      <c r="AD17" s="1096"/>
      <c r="AE17" s="522"/>
      <c r="AF17" s="522"/>
      <c r="AG17" s="522"/>
      <c r="AH17" s="522"/>
      <c r="AI17" s="233" t="e">
        <f>AVERAGE(AI13:AI16)</f>
        <v>#DIV/0!</v>
      </c>
      <c r="AJ17" s="243"/>
      <c r="AK17" s="244" t="e">
        <f>AVERAGE(AK13:AK16)</f>
        <v>#DIV/0!</v>
      </c>
      <c r="AL17" s="243"/>
      <c r="AM17" s="244" t="e">
        <f>AVERAGE(AM13:AM16)</f>
        <v>#DIV/0!</v>
      </c>
      <c r="AN17" s="245"/>
      <c r="AO17" s="244" t="e">
        <f>AVERAGE(AO13:AO16)</f>
        <v>#DIV/0!</v>
      </c>
      <c r="AP17" s="294"/>
      <c r="AQ17" s="303" t="e">
        <f>AVERAGE(AQ13:AQ16)</f>
        <v>#DIV/0!</v>
      </c>
      <c r="AR17" s="252"/>
      <c r="AS17" s="252"/>
      <c r="AT17" s="252"/>
      <c r="AU17" s="252"/>
      <c r="AV17" s="252"/>
      <c r="AW17" s="252"/>
      <c r="AX17" s="252"/>
      <c r="AY17" s="252"/>
      <c r="AZ17" s="252"/>
      <c r="BA17" s="252"/>
      <c r="BB17" s="252"/>
      <c r="BC17" s="252"/>
      <c r="BD17" s="252"/>
      <c r="BE17" s="252"/>
      <c r="BF17" s="252"/>
      <c r="BG17" s="252"/>
      <c r="BH17" s="252"/>
      <c r="BI17" s="252"/>
      <c r="BJ17" s="252"/>
      <c r="BK17" s="252"/>
      <c r="BL17" s="252"/>
    </row>
    <row r="18" spans="1:64" s="124" customFormat="1" ht="156" customHeight="1" x14ac:dyDescent="0.3">
      <c r="A18" s="867" t="s">
        <v>97</v>
      </c>
      <c r="B18" s="870" t="s">
        <v>98</v>
      </c>
      <c r="C18" s="870" t="s">
        <v>107</v>
      </c>
      <c r="D18" s="870" t="s">
        <v>108</v>
      </c>
      <c r="E18" s="1504">
        <v>0.05</v>
      </c>
      <c r="F18" s="876" t="s">
        <v>109</v>
      </c>
      <c r="G18" s="1053" t="s">
        <v>464</v>
      </c>
      <c r="H18" s="283" t="s">
        <v>110</v>
      </c>
      <c r="I18" s="117">
        <v>0.25</v>
      </c>
      <c r="J18" s="933" t="s">
        <v>111</v>
      </c>
      <c r="K18" s="933" t="s">
        <v>112</v>
      </c>
      <c r="L18" s="933" t="s">
        <v>470</v>
      </c>
      <c r="M18" s="933" t="s">
        <v>75</v>
      </c>
      <c r="N18" s="933" t="s">
        <v>114</v>
      </c>
      <c r="O18" s="1113"/>
      <c r="P18" s="889">
        <v>0</v>
      </c>
      <c r="Q18" s="919">
        <v>45658</v>
      </c>
      <c r="R18" s="1131">
        <v>46022</v>
      </c>
      <c r="S18" s="525">
        <v>8.3299999999999999E-2</v>
      </c>
      <c r="T18" s="526">
        <v>8.3299999999999999E-2</v>
      </c>
      <c r="U18" s="525">
        <v>8.3299999999999999E-2</v>
      </c>
      <c r="V18" s="526">
        <v>8.3299999999999999E-2</v>
      </c>
      <c r="W18" s="525">
        <v>8.3299999999999999E-2</v>
      </c>
      <c r="X18" s="526">
        <v>8.3299999999999999E-2</v>
      </c>
      <c r="Y18" s="525">
        <v>8.3299999999999999E-2</v>
      </c>
      <c r="Z18" s="526">
        <v>8.3299999999999999E-2</v>
      </c>
      <c r="AA18" s="525">
        <v>8.3299999999999999E-2</v>
      </c>
      <c r="AB18" s="526">
        <v>8.3299999999999999E-2</v>
      </c>
      <c r="AC18" s="525">
        <v>8.3299999999999999E-2</v>
      </c>
      <c r="AD18" s="529">
        <v>8.3299999999999999E-2</v>
      </c>
      <c r="AE18" s="508"/>
      <c r="AF18" s="508"/>
      <c r="AG18" s="508"/>
      <c r="AH18" s="508"/>
      <c r="AI18" s="605"/>
      <c r="AJ18" s="116"/>
      <c r="AK18" s="281"/>
      <c r="AL18" s="122"/>
      <c r="AM18" s="281"/>
      <c r="AN18" s="122"/>
      <c r="AO18" s="280"/>
      <c r="AP18" s="300"/>
      <c r="AQ18" s="351"/>
      <c r="AR18" s="123"/>
    </row>
    <row r="19" spans="1:64" s="124" customFormat="1" ht="165.75" customHeight="1" x14ac:dyDescent="0.3">
      <c r="A19" s="868"/>
      <c r="B19" s="871"/>
      <c r="C19" s="871"/>
      <c r="D19" s="871"/>
      <c r="E19" s="1490"/>
      <c r="F19" s="877"/>
      <c r="G19" s="905"/>
      <c r="H19" s="45" t="s">
        <v>115</v>
      </c>
      <c r="I19" s="41">
        <v>0.25</v>
      </c>
      <c r="J19" s="908"/>
      <c r="K19" s="908"/>
      <c r="L19" s="908"/>
      <c r="M19" s="908"/>
      <c r="N19" s="908"/>
      <c r="O19" s="1114"/>
      <c r="P19" s="890"/>
      <c r="Q19" s="920"/>
      <c r="R19" s="1133"/>
      <c r="S19" s="525">
        <v>8.3299999999999999E-2</v>
      </c>
      <c r="T19" s="526">
        <v>8.3299999999999999E-2</v>
      </c>
      <c r="U19" s="525">
        <v>8.3299999999999999E-2</v>
      </c>
      <c r="V19" s="526">
        <v>8.3299999999999999E-2</v>
      </c>
      <c r="W19" s="525">
        <v>8.3299999999999999E-2</v>
      </c>
      <c r="X19" s="526">
        <v>8.3299999999999999E-2</v>
      </c>
      <c r="Y19" s="525">
        <v>8.3299999999999999E-2</v>
      </c>
      <c r="Z19" s="526">
        <v>8.3299999999999999E-2</v>
      </c>
      <c r="AA19" s="525">
        <v>8.3299999999999999E-2</v>
      </c>
      <c r="AB19" s="526">
        <v>8.3299999999999999E-2</v>
      </c>
      <c r="AC19" s="525">
        <v>8.3299999999999999E-2</v>
      </c>
      <c r="AD19" s="529">
        <v>8.3299999999999999E-2</v>
      </c>
      <c r="AE19" s="508"/>
      <c r="AF19" s="508"/>
      <c r="AG19" s="508"/>
      <c r="AH19" s="508"/>
      <c r="AI19" s="605"/>
      <c r="AJ19" s="118"/>
      <c r="AK19" s="605"/>
      <c r="AL19" s="122"/>
      <c r="AM19" s="605"/>
      <c r="AN19" s="122"/>
      <c r="AO19" s="280"/>
      <c r="AP19" s="300"/>
      <c r="AQ19" s="351"/>
      <c r="AR19" s="123"/>
    </row>
    <row r="20" spans="1:64" s="124" customFormat="1" ht="135" customHeight="1" x14ac:dyDescent="0.3">
      <c r="A20" s="868"/>
      <c r="B20" s="871"/>
      <c r="C20" s="871"/>
      <c r="D20" s="871"/>
      <c r="E20" s="1490"/>
      <c r="F20" s="877"/>
      <c r="G20" s="905"/>
      <c r="H20" s="45" t="s">
        <v>41</v>
      </c>
      <c r="I20" s="41">
        <v>0.25</v>
      </c>
      <c r="J20" s="908"/>
      <c r="K20" s="908"/>
      <c r="L20" s="908"/>
      <c r="M20" s="908"/>
      <c r="N20" s="908"/>
      <c r="O20" s="1114"/>
      <c r="P20" s="890"/>
      <c r="Q20" s="920"/>
      <c r="R20" s="1133"/>
      <c r="S20" s="525">
        <v>8.3299999999999999E-2</v>
      </c>
      <c r="T20" s="526">
        <v>8.3299999999999999E-2</v>
      </c>
      <c r="U20" s="525">
        <v>8.3299999999999999E-2</v>
      </c>
      <c r="V20" s="526">
        <v>8.3299999999999999E-2</v>
      </c>
      <c r="W20" s="525">
        <v>8.3299999999999999E-2</v>
      </c>
      <c r="X20" s="526">
        <v>8.3299999999999999E-2</v>
      </c>
      <c r="Y20" s="525">
        <v>8.3299999999999999E-2</v>
      </c>
      <c r="Z20" s="526">
        <v>8.3299999999999999E-2</v>
      </c>
      <c r="AA20" s="525">
        <v>8.3299999999999999E-2</v>
      </c>
      <c r="AB20" s="526">
        <v>8.3299999999999999E-2</v>
      </c>
      <c r="AC20" s="525">
        <v>8.3299999999999999E-2</v>
      </c>
      <c r="AD20" s="529">
        <v>8.3299999999999999E-2</v>
      </c>
      <c r="AE20" s="508"/>
      <c r="AF20" s="508"/>
      <c r="AG20" s="508"/>
      <c r="AH20" s="508"/>
      <c r="AI20" s="605"/>
      <c r="AJ20" s="118"/>
      <c r="AK20" s="605"/>
      <c r="AL20" s="122"/>
      <c r="AM20" s="605"/>
      <c r="AN20" s="122"/>
      <c r="AO20" s="280"/>
      <c r="AP20" s="300"/>
      <c r="AQ20" s="351"/>
      <c r="AR20" s="123"/>
    </row>
    <row r="21" spans="1:64" s="124" customFormat="1" ht="111.75" customHeight="1" x14ac:dyDescent="0.3">
      <c r="A21" s="868"/>
      <c r="B21" s="871"/>
      <c r="C21" s="871"/>
      <c r="D21" s="871"/>
      <c r="E21" s="1490"/>
      <c r="F21" s="877"/>
      <c r="G21" s="905"/>
      <c r="H21" s="45" t="s">
        <v>116</v>
      </c>
      <c r="I21" s="41">
        <v>0.05</v>
      </c>
      <c r="J21" s="908"/>
      <c r="K21" s="908"/>
      <c r="L21" s="908"/>
      <c r="M21" s="908"/>
      <c r="N21" s="908"/>
      <c r="O21" s="1114"/>
      <c r="P21" s="890"/>
      <c r="Q21" s="920"/>
      <c r="R21" s="1133"/>
      <c r="S21" s="525">
        <v>8.3299999999999999E-2</v>
      </c>
      <c r="T21" s="526">
        <v>8.3299999999999999E-2</v>
      </c>
      <c r="U21" s="525">
        <v>8.3299999999999999E-2</v>
      </c>
      <c r="V21" s="526">
        <v>8.3299999999999999E-2</v>
      </c>
      <c r="W21" s="525">
        <v>8.3299999999999999E-2</v>
      </c>
      <c r="X21" s="526">
        <v>8.3299999999999999E-2</v>
      </c>
      <c r="Y21" s="525">
        <v>8.3299999999999999E-2</v>
      </c>
      <c r="Z21" s="526">
        <v>8.3299999999999999E-2</v>
      </c>
      <c r="AA21" s="525">
        <v>8.3299999999999999E-2</v>
      </c>
      <c r="AB21" s="526">
        <v>8.3299999999999999E-2</v>
      </c>
      <c r="AC21" s="525">
        <v>8.3299999999999999E-2</v>
      </c>
      <c r="AD21" s="529">
        <v>8.3299999999999999E-2</v>
      </c>
      <c r="AE21" s="508"/>
      <c r="AF21" s="508"/>
      <c r="AG21" s="508"/>
      <c r="AH21" s="508"/>
      <c r="AI21" s="605"/>
      <c r="AJ21" s="118"/>
      <c r="AK21" s="281"/>
      <c r="AL21" s="118"/>
      <c r="AM21" s="281"/>
      <c r="AN21" s="118"/>
      <c r="AO21" s="280"/>
      <c r="AP21" s="300"/>
      <c r="AQ21" s="351"/>
      <c r="AR21" s="123"/>
    </row>
    <row r="22" spans="1:64" s="124" customFormat="1" ht="84" customHeight="1" thickBot="1" x14ac:dyDescent="0.35">
      <c r="A22" s="868"/>
      <c r="B22" s="871"/>
      <c r="C22" s="871"/>
      <c r="D22" s="871"/>
      <c r="E22" s="1490"/>
      <c r="F22" s="877"/>
      <c r="G22" s="905"/>
      <c r="H22" s="46" t="s">
        <v>42</v>
      </c>
      <c r="I22" s="42">
        <v>0.2</v>
      </c>
      <c r="J22" s="908"/>
      <c r="K22" s="908"/>
      <c r="L22" s="908"/>
      <c r="M22" s="908"/>
      <c r="N22" s="908"/>
      <c r="O22" s="1114"/>
      <c r="P22" s="890"/>
      <c r="Q22" s="920"/>
      <c r="R22" s="1133"/>
      <c r="S22" s="525">
        <v>8.3299999999999999E-2</v>
      </c>
      <c r="T22" s="526">
        <v>8.3299999999999999E-2</v>
      </c>
      <c r="U22" s="525">
        <v>8.3299999999999999E-2</v>
      </c>
      <c r="V22" s="526">
        <v>8.3299999999999999E-2</v>
      </c>
      <c r="W22" s="525">
        <v>8.3299999999999999E-2</v>
      </c>
      <c r="X22" s="526">
        <v>8.3299999999999999E-2</v>
      </c>
      <c r="Y22" s="525">
        <v>8.3299999999999999E-2</v>
      </c>
      <c r="Z22" s="526">
        <v>8.3299999999999999E-2</v>
      </c>
      <c r="AA22" s="525">
        <v>8.3299999999999999E-2</v>
      </c>
      <c r="AB22" s="526">
        <v>8.3299999999999999E-2</v>
      </c>
      <c r="AC22" s="525">
        <v>8.3299999999999999E-2</v>
      </c>
      <c r="AD22" s="529">
        <v>8.3299999999999999E-2</v>
      </c>
      <c r="AE22" s="508"/>
      <c r="AF22" s="508"/>
      <c r="AG22" s="508"/>
      <c r="AH22" s="508"/>
      <c r="AI22" s="703"/>
      <c r="AJ22" s="210"/>
      <c r="AK22" s="281"/>
      <c r="AL22" s="159"/>
      <c r="AM22" s="281"/>
      <c r="AN22" s="159"/>
      <c r="AO22" s="288"/>
      <c r="AP22" s="318"/>
      <c r="AQ22" s="351"/>
      <c r="AR22" s="123"/>
    </row>
    <row r="23" spans="1:64" s="124" customFormat="1" ht="27.75" customHeight="1" thickBot="1" x14ac:dyDescent="0.35">
      <c r="A23" s="868"/>
      <c r="B23" s="871"/>
      <c r="C23" s="871"/>
      <c r="D23" s="871"/>
      <c r="E23" s="1490"/>
      <c r="F23" s="877"/>
      <c r="G23" s="1492"/>
      <c r="H23" s="211"/>
      <c r="I23" s="212">
        <f>SUM(I18:I22)</f>
        <v>1</v>
      </c>
      <c r="J23" s="1280"/>
      <c r="K23" s="908"/>
      <c r="L23" s="908"/>
      <c r="M23" s="908"/>
      <c r="N23" s="908"/>
      <c r="O23" s="1114"/>
      <c r="P23" s="890"/>
      <c r="Q23" s="920"/>
      <c r="R23" s="1133"/>
      <c r="S23" s="995"/>
      <c r="T23" s="996"/>
      <c r="U23" s="996"/>
      <c r="V23" s="996"/>
      <c r="W23" s="996"/>
      <c r="X23" s="996"/>
      <c r="Y23" s="996"/>
      <c r="Z23" s="996"/>
      <c r="AA23" s="996"/>
      <c r="AB23" s="996"/>
      <c r="AC23" s="996"/>
      <c r="AD23" s="996"/>
      <c r="AE23" s="549"/>
      <c r="AF23" s="549"/>
      <c r="AG23" s="549"/>
      <c r="AH23" s="549"/>
      <c r="AI23" s="328" t="e">
        <f>AVERAGE(AI18:AI22)</f>
        <v>#DIV/0!</v>
      </c>
      <c r="AJ23" s="245"/>
      <c r="AK23" s="328" t="e">
        <f>AVERAGE(AK18:AK22)</f>
        <v>#DIV/0!</v>
      </c>
      <c r="AL23" s="245"/>
      <c r="AM23" s="244" t="e">
        <f>AVERAGE(AM18:AM22)</f>
        <v>#DIV/0!</v>
      </c>
      <c r="AN23" s="245"/>
      <c r="AO23" s="244" t="e">
        <f>AVERAGE(AO18:AO22)</f>
        <v>#DIV/0!</v>
      </c>
      <c r="AP23" s="335"/>
      <c r="AQ23" s="303" t="e">
        <f>AVERAGE(AQ18:AQ22)</f>
        <v>#DIV/0!</v>
      </c>
      <c r="AR23" s="123"/>
    </row>
    <row r="24" spans="1:64" s="124" customFormat="1" ht="74.25" customHeight="1" x14ac:dyDescent="0.3">
      <c r="A24" s="868" t="s">
        <v>97</v>
      </c>
      <c r="B24" s="871" t="s">
        <v>98</v>
      </c>
      <c r="C24" s="871" t="s">
        <v>567</v>
      </c>
      <c r="D24" s="871" t="s">
        <v>570</v>
      </c>
      <c r="E24" s="1490">
        <v>0.35</v>
      </c>
      <c r="F24" s="871" t="s">
        <v>72</v>
      </c>
      <c r="G24" s="877" t="s">
        <v>518</v>
      </c>
      <c r="H24" s="166" t="s">
        <v>73</v>
      </c>
      <c r="I24" s="44">
        <v>0.15</v>
      </c>
      <c r="J24" s="112" t="s">
        <v>595</v>
      </c>
      <c r="K24" s="890">
        <v>1</v>
      </c>
      <c r="L24" s="890" t="s">
        <v>74</v>
      </c>
      <c r="M24" s="890" t="s">
        <v>75</v>
      </c>
      <c r="N24" s="890" t="s">
        <v>76</v>
      </c>
      <c r="O24" s="1114"/>
      <c r="P24" s="890">
        <v>0</v>
      </c>
      <c r="Q24" s="920">
        <v>45658</v>
      </c>
      <c r="R24" s="1133">
        <v>46022</v>
      </c>
      <c r="S24" s="525"/>
      <c r="T24" s="526"/>
      <c r="U24" s="561">
        <v>1</v>
      </c>
      <c r="V24" s="526"/>
      <c r="W24" s="525"/>
      <c r="X24" s="526"/>
      <c r="Y24" s="525"/>
      <c r="Z24" s="526"/>
      <c r="AA24" s="525"/>
      <c r="AB24" s="526"/>
      <c r="AC24" s="525"/>
      <c r="AD24" s="529"/>
      <c r="AE24" s="579">
        <v>1</v>
      </c>
      <c r="AF24" s="508"/>
      <c r="AG24" s="508"/>
      <c r="AH24" s="508"/>
      <c r="AI24" s="605"/>
      <c r="AJ24" s="121"/>
      <c r="AK24" s="280"/>
      <c r="AL24" s="122"/>
      <c r="AM24" s="280"/>
      <c r="AN24" s="122"/>
      <c r="AO24" s="280"/>
      <c r="AP24" s="300"/>
      <c r="AQ24" s="351"/>
    </row>
    <row r="25" spans="1:64" s="124" customFormat="1" ht="85.5" customHeight="1" x14ac:dyDescent="0.3">
      <c r="A25" s="868"/>
      <c r="B25" s="871"/>
      <c r="C25" s="871"/>
      <c r="D25" s="871"/>
      <c r="E25" s="1490"/>
      <c r="F25" s="871"/>
      <c r="G25" s="877"/>
      <c r="H25" s="118" t="s">
        <v>77</v>
      </c>
      <c r="I25" s="41">
        <v>0.2</v>
      </c>
      <c r="J25" s="112" t="s">
        <v>596</v>
      </c>
      <c r="K25" s="890"/>
      <c r="L25" s="890"/>
      <c r="M25" s="890"/>
      <c r="N25" s="890"/>
      <c r="O25" s="1114"/>
      <c r="P25" s="890"/>
      <c r="Q25" s="920"/>
      <c r="R25" s="1133"/>
      <c r="S25" s="525"/>
      <c r="T25" s="526"/>
      <c r="U25" s="561">
        <v>1</v>
      </c>
      <c r="V25" s="698"/>
      <c r="W25" s="561"/>
      <c r="X25" s="698"/>
      <c r="Y25" s="561"/>
      <c r="Z25" s="698"/>
      <c r="AA25" s="561"/>
      <c r="AB25" s="698"/>
      <c r="AC25" s="561"/>
      <c r="AD25" s="701"/>
      <c r="AE25" s="579">
        <v>1</v>
      </c>
      <c r="AF25" s="508"/>
      <c r="AG25" s="508"/>
      <c r="AH25" s="508"/>
      <c r="AI25" s="605"/>
      <c r="AJ25" s="121"/>
      <c r="AK25" s="280"/>
      <c r="AL25" s="122"/>
      <c r="AM25" s="280"/>
      <c r="AN25" s="122"/>
      <c r="AO25" s="280"/>
      <c r="AP25" s="300"/>
      <c r="AQ25" s="351"/>
    </row>
    <row r="26" spans="1:64" s="124" customFormat="1" ht="85.5" customHeight="1" x14ac:dyDescent="0.3">
      <c r="A26" s="868"/>
      <c r="B26" s="871"/>
      <c r="C26" s="871"/>
      <c r="D26" s="871"/>
      <c r="E26" s="1490"/>
      <c r="F26" s="871"/>
      <c r="G26" s="877"/>
      <c r="H26" s="118" t="s">
        <v>78</v>
      </c>
      <c r="I26" s="41">
        <v>0.2</v>
      </c>
      <c r="J26" s="112" t="s">
        <v>519</v>
      </c>
      <c r="K26" s="890"/>
      <c r="L26" s="890"/>
      <c r="M26" s="890"/>
      <c r="N26" s="890"/>
      <c r="O26" s="1114"/>
      <c r="P26" s="890"/>
      <c r="Q26" s="920"/>
      <c r="R26" s="1133"/>
      <c r="S26" s="525"/>
      <c r="T26" s="526"/>
      <c r="U26" s="561">
        <v>1</v>
      </c>
      <c r="V26" s="698"/>
      <c r="W26" s="561"/>
      <c r="X26" s="698"/>
      <c r="Y26" s="561"/>
      <c r="Z26" s="698"/>
      <c r="AA26" s="561"/>
      <c r="AB26" s="698"/>
      <c r="AC26" s="561"/>
      <c r="AD26" s="701"/>
      <c r="AE26" s="579">
        <v>1</v>
      </c>
      <c r="AF26" s="508"/>
      <c r="AG26" s="508"/>
      <c r="AH26" s="508"/>
      <c r="AI26" s="605"/>
      <c r="AJ26" s="121"/>
      <c r="AK26" s="280"/>
      <c r="AL26" s="122"/>
      <c r="AM26" s="280"/>
      <c r="AN26" s="122"/>
      <c r="AO26" s="280"/>
      <c r="AP26" s="300"/>
      <c r="AQ26" s="351"/>
    </row>
    <row r="27" spans="1:64" s="124" customFormat="1" ht="152.25" customHeight="1" x14ac:dyDescent="0.3">
      <c r="A27" s="868"/>
      <c r="B27" s="871"/>
      <c r="C27" s="871"/>
      <c r="D27" s="871"/>
      <c r="E27" s="1490"/>
      <c r="F27" s="871"/>
      <c r="G27" s="877"/>
      <c r="H27" s="118" t="s">
        <v>79</v>
      </c>
      <c r="I27" s="41">
        <v>0.2</v>
      </c>
      <c r="J27" s="112" t="s">
        <v>520</v>
      </c>
      <c r="K27" s="890"/>
      <c r="L27" s="890"/>
      <c r="M27" s="890"/>
      <c r="N27" s="890"/>
      <c r="O27" s="1114"/>
      <c r="P27" s="890"/>
      <c r="Q27" s="920"/>
      <c r="R27" s="1133"/>
      <c r="S27" s="525"/>
      <c r="T27" s="526"/>
      <c r="U27" s="561">
        <v>1</v>
      </c>
      <c r="V27" s="698"/>
      <c r="W27" s="561"/>
      <c r="X27" s="698"/>
      <c r="Y27" s="561"/>
      <c r="Z27" s="698"/>
      <c r="AA27" s="561"/>
      <c r="AB27" s="698"/>
      <c r="AC27" s="561"/>
      <c r="AD27" s="701"/>
      <c r="AE27" s="579">
        <v>1</v>
      </c>
      <c r="AF27" s="508"/>
      <c r="AG27" s="508"/>
      <c r="AH27" s="508"/>
      <c r="AI27" s="605"/>
      <c r="AJ27" s="121"/>
      <c r="AK27" s="280"/>
      <c r="AL27" s="122"/>
      <c r="AM27" s="280"/>
      <c r="AN27" s="122"/>
      <c r="AO27" s="280"/>
      <c r="AP27" s="300"/>
      <c r="AQ27" s="351"/>
    </row>
    <row r="28" spans="1:64" s="124" customFormat="1" ht="60.75" customHeight="1" thickBot="1" x14ac:dyDescent="0.35">
      <c r="A28" s="868"/>
      <c r="B28" s="871"/>
      <c r="C28" s="871"/>
      <c r="D28" s="871"/>
      <c r="E28" s="1490"/>
      <c r="F28" s="871"/>
      <c r="G28" s="877"/>
      <c r="H28" s="210" t="s">
        <v>80</v>
      </c>
      <c r="I28" s="42">
        <v>0.25</v>
      </c>
      <c r="J28" s="112" t="s">
        <v>81</v>
      </c>
      <c r="K28" s="890"/>
      <c r="L28" s="890"/>
      <c r="M28" s="890"/>
      <c r="N28" s="890"/>
      <c r="O28" s="1114"/>
      <c r="P28" s="890"/>
      <c r="Q28" s="920"/>
      <c r="R28" s="1133"/>
      <c r="S28" s="525"/>
      <c r="T28" s="526"/>
      <c r="U28" s="561">
        <v>1</v>
      </c>
      <c r="V28" s="698"/>
      <c r="W28" s="561"/>
      <c r="X28" s="698"/>
      <c r="Y28" s="561"/>
      <c r="Z28" s="698"/>
      <c r="AA28" s="561"/>
      <c r="AB28" s="698"/>
      <c r="AC28" s="561"/>
      <c r="AD28" s="701"/>
      <c r="AE28" s="579">
        <v>1</v>
      </c>
      <c r="AF28" s="508"/>
      <c r="AG28" s="508"/>
      <c r="AH28" s="508"/>
      <c r="AI28" s="605"/>
      <c r="AJ28" s="121"/>
      <c r="AK28" s="280"/>
      <c r="AL28" s="122"/>
      <c r="AM28" s="280"/>
      <c r="AN28" s="122"/>
      <c r="AO28" s="280"/>
      <c r="AP28" s="300"/>
      <c r="AQ28" s="351"/>
    </row>
    <row r="29" spans="1:64" s="124" customFormat="1" ht="16.2" thickBot="1" x14ac:dyDescent="0.35">
      <c r="A29" s="868"/>
      <c r="B29" s="871"/>
      <c r="C29" s="871"/>
      <c r="D29" s="871"/>
      <c r="E29" s="1490"/>
      <c r="F29" s="871"/>
      <c r="G29" s="1545"/>
      <c r="H29" s="211"/>
      <c r="I29" s="212">
        <f>SUM(I24:I28)</f>
        <v>1</v>
      </c>
      <c r="J29" s="363"/>
      <c r="K29" s="890"/>
      <c r="L29" s="890"/>
      <c r="M29" s="890"/>
      <c r="N29" s="890"/>
      <c r="O29" s="1114"/>
      <c r="P29" s="890"/>
      <c r="Q29" s="920"/>
      <c r="R29" s="1133"/>
      <c r="S29" s="995"/>
      <c r="T29" s="996"/>
      <c r="U29" s="996"/>
      <c r="V29" s="996"/>
      <c r="W29" s="996"/>
      <c r="X29" s="996"/>
      <c r="Y29" s="996"/>
      <c r="Z29" s="996"/>
      <c r="AA29" s="996"/>
      <c r="AB29" s="996"/>
      <c r="AC29" s="996"/>
      <c r="AD29" s="996"/>
      <c r="AE29" s="549"/>
      <c r="AF29" s="549"/>
      <c r="AG29" s="549"/>
      <c r="AH29" s="549"/>
      <c r="AI29" s="328" t="e">
        <f>AVERAGE(AI24:AI28)</f>
        <v>#DIV/0!</v>
      </c>
      <c r="AJ29" s="245"/>
      <c r="AK29" s="328" t="e">
        <f>AVERAGE(AK24:AK28)</f>
        <v>#DIV/0!</v>
      </c>
      <c r="AL29" s="245"/>
      <c r="AM29" s="244" t="e">
        <f>AVERAGE(AM24:AM28)</f>
        <v>#DIV/0!</v>
      </c>
      <c r="AN29" s="245"/>
      <c r="AO29" s="244" t="e">
        <f>AVERAGE(AO24:AO28)</f>
        <v>#DIV/0!</v>
      </c>
      <c r="AP29" s="335"/>
      <c r="AQ29" s="303" t="e">
        <f>AVERAGE(AQ24:AQ28)</f>
        <v>#DIV/0!</v>
      </c>
    </row>
    <row r="30" spans="1:64" s="124" customFormat="1" ht="105" customHeight="1" x14ac:dyDescent="0.3">
      <c r="A30" s="868"/>
      <c r="B30" s="871"/>
      <c r="C30" s="871"/>
      <c r="D30" s="871"/>
      <c r="E30" s="1490">
        <v>0.35</v>
      </c>
      <c r="F30" s="877" t="s">
        <v>82</v>
      </c>
      <c r="G30" s="905" t="s">
        <v>83</v>
      </c>
      <c r="H30" s="166" t="s">
        <v>84</v>
      </c>
      <c r="I30" s="44">
        <v>0.3</v>
      </c>
      <c r="J30" s="55" t="s">
        <v>568</v>
      </c>
      <c r="K30" s="911">
        <v>1</v>
      </c>
      <c r="L30" s="923" t="s">
        <v>85</v>
      </c>
      <c r="M30" s="908" t="s">
        <v>86</v>
      </c>
      <c r="N30" s="908" t="s">
        <v>76</v>
      </c>
      <c r="O30" s="1114"/>
      <c r="P30" s="890">
        <v>0</v>
      </c>
      <c r="Q30" s="920">
        <v>45658</v>
      </c>
      <c r="R30" s="1133">
        <v>46022</v>
      </c>
      <c r="S30" s="525"/>
      <c r="T30" s="526"/>
      <c r="U30" s="525">
        <v>1</v>
      </c>
      <c r="V30" s="526"/>
      <c r="W30" s="525"/>
      <c r="X30" s="526"/>
      <c r="Y30" s="525"/>
      <c r="Z30" s="526"/>
      <c r="AA30" s="525"/>
      <c r="AB30" s="526"/>
      <c r="AC30" s="525"/>
      <c r="AD30" s="529"/>
      <c r="AE30" s="508">
        <v>100</v>
      </c>
      <c r="AF30" s="508"/>
      <c r="AG30" s="508"/>
      <c r="AH30" s="508"/>
      <c r="AI30" s="584"/>
      <c r="AJ30" s="121"/>
      <c r="AK30" s="280"/>
      <c r="AL30" s="122"/>
      <c r="AM30" s="280"/>
      <c r="AN30" s="122"/>
      <c r="AO30" s="280"/>
      <c r="AP30" s="300"/>
      <c r="AQ30" s="351"/>
    </row>
    <row r="31" spans="1:64" s="124" customFormat="1" ht="81.75" customHeight="1" x14ac:dyDescent="0.3">
      <c r="A31" s="868"/>
      <c r="B31" s="871"/>
      <c r="C31" s="871"/>
      <c r="D31" s="871"/>
      <c r="E31" s="1490"/>
      <c r="F31" s="877"/>
      <c r="G31" s="905"/>
      <c r="H31" s="155" t="s">
        <v>87</v>
      </c>
      <c r="I31" s="41">
        <v>0.3</v>
      </c>
      <c r="J31" s="155" t="s">
        <v>569</v>
      </c>
      <c r="K31" s="911"/>
      <c r="L31" s="923"/>
      <c r="M31" s="908"/>
      <c r="N31" s="908"/>
      <c r="O31" s="1114"/>
      <c r="P31" s="890"/>
      <c r="Q31" s="920"/>
      <c r="R31" s="1133"/>
      <c r="S31" s="525"/>
      <c r="T31" s="526"/>
      <c r="U31" s="525"/>
      <c r="V31" s="526"/>
      <c r="W31" s="525"/>
      <c r="X31" s="526"/>
      <c r="Y31" s="525"/>
      <c r="Z31" s="526"/>
      <c r="AA31" s="525"/>
      <c r="AB31" s="526"/>
      <c r="AC31" s="525"/>
      <c r="AD31" s="529"/>
      <c r="AE31" s="508"/>
      <c r="AF31" s="508"/>
      <c r="AG31" s="508"/>
      <c r="AH31" s="508"/>
      <c r="AI31" s="326"/>
      <c r="AJ31" s="122"/>
      <c r="AK31" s="280"/>
      <c r="AL31" s="122"/>
      <c r="AM31" s="280"/>
      <c r="AN31" s="122"/>
      <c r="AO31" s="280"/>
      <c r="AP31" s="300"/>
      <c r="AQ31" s="351"/>
    </row>
    <row r="32" spans="1:64" s="124" customFormat="1" ht="104.25" customHeight="1" thickBot="1" x14ac:dyDescent="0.35">
      <c r="A32" s="868"/>
      <c r="B32" s="871"/>
      <c r="C32" s="871"/>
      <c r="D32" s="871"/>
      <c r="E32" s="1490"/>
      <c r="F32" s="877"/>
      <c r="G32" s="905"/>
      <c r="H32" s="155" t="s">
        <v>88</v>
      </c>
      <c r="I32" s="156">
        <v>0.4</v>
      </c>
      <c r="J32" s="155" t="s">
        <v>89</v>
      </c>
      <c r="K32" s="911"/>
      <c r="L32" s="923"/>
      <c r="M32" s="908"/>
      <c r="N32" s="908"/>
      <c r="O32" s="1114"/>
      <c r="P32" s="890"/>
      <c r="Q32" s="920"/>
      <c r="R32" s="1133"/>
      <c r="S32" s="525">
        <v>8.3299999999999999E-2</v>
      </c>
      <c r="T32" s="526">
        <v>8.3299999999999999E-2</v>
      </c>
      <c r="U32" s="525">
        <v>8.3299999999999999E-2</v>
      </c>
      <c r="V32" s="526">
        <v>8.3299999999999999E-2</v>
      </c>
      <c r="W32" s="525">
        <v>8.3299999999999999E-2</v>
      </c>
      <c r="X32" s="526">
        <v>8.3299999999999999E-2</v>
      </c>
      <c r="Y32" s="525">
        <v>8.3299999999999999E-2</v>
      </c>
      <c r="Z32" s="526">
        <v>8.3299999999999999E-2</v>
      </c>
      <c r="AA32" s="525">
        <v>8.3299999999999999E-2</v>
      </c>
      <c r="AB32" s="526">
        <v>8.3299999999999999E-2</v>
      </c>
      <c r="AC32" s="525">
        <v>8.3299999999999999E-2</v>
      </c>
      <c r="AD32" s="529">
        <v>8.3299999999999999E-2</v>
      </c>
      <c r="AE32" s="579">
        <v>0.25</v>
      </c>
      <c r="AF32" s="579">
        <v>0.25</v>
      </c>
      <c r="AG32" s="579">
        <v>0.25</v>
      </c>
      <c r="AH32" s="508"/>
      <c r="AI32" s="584"/>
      <c r="AJ32" s="165"/>
      <c r="AK32" s="584"/>
      <c r="AL32" s="165"/>
      <c r="AM32" s="584"/>
      <c r="AN32" s="165"/>
      <c r="AO32" s="280"/>
      <c r="AP32" s="300"/>
      <c r="AQ32" s="351"/>
    </row>
    <row r="33" spans="1:43" s="124" customFormat="1" ht="16.2" thickBot="1" x14ac:dyDescent="0.35">
      <c r="A33" s="868"/>
      <c r="B33" s="871"/>
      <c r="C33" s="871"/>
      <c r="D33" s="871"/>
      <c r="E33" s="1490"/>
      <c r="F33" s="877"/>
      <c r="G33" s="1492"/>
      <c r="H33" s="211"/>
      <c r="I33" s="212">
        <f>SUM(I30:I32)</f>
        <v>1</v>
      </c>
      <c r="J33" s="364"/>
      <c r="K33" s="911"/>
      <c r="L33" s="923"/>
      <c r="M33" s="908"/>
      <c r="N33" s="908"/>
      <c r="O33" s="1114"/>
      <c r="P33" s="890"/>
      <c r="Q33" s="920"/>
      <c r="R33" s="1133"/>
      <c r="S33" s="995"/>
      <c r="T33" s="996"/>
      <c r="U33" s="996"/>
      <c r="V33" s="996"/>
      <c r="W33" s="996"/>
      <c r="X33" s="996"/>
      <c r="Y33" s="996"/>
      <c r="Z33" s="996"/>
      <c r="AA33" s="996"/>
      <c r="AB33" s="996"/>
      <c r="AC33" s="996"/>
      <c r="AD33" s="996"/>
      <c r="AE33" s="549"/>
      <c r="AF33" s="549"/>
      <c r="AG33" s="549"/>
      <c r="AH33" s="549"/>
      <c r="AI33" s="328" t="e">
        <f>AVERAGE(AI30:AI32)</f>
        <v>#DIV/0!</v>
      </c>
      <c r="AJ33" s="245"/>
      <c r="AK33" s="328" t="e">
        <f>AVERAGE(AK30:AK32)</f>
        <v>#DIV/0!</v>
      </c>
      <c r="AL33" s="245"/>
      <c r="AM33" s="328" t="e">
        <f>AVERAGE(AM30:AM32)</f>
        <v>#DIV/0!</v>
      </c>
      <c r="AN33" s="245"/>
      <c r="AO33" s="328" t="e">
        <f>AVERAGE(AO30:AO32)</f>
        <v>#DIV/0!</v>
      </c>
      <c r="AP33" s="335"/>
      <c r="AQ33" s="303" t="e">
        <f>AVERAGE(AQ30:AQ32)</f>
        <v>#DIV/0!</v>
      </c>
    </row>
    <row r="34" spans="1:43" s="124" customFormat="1" ht="136.5" customHeight="1" x14ac:dyDescent="0.3">
      <c r="A34" s="868"/>
      <c r="B34" s="871"/>
      <c r="C34" s="871"/>
      <c r="D34" s="871"/>
      <c r="E34" s="1490">
        <v>0.2</v>
      </c>
      <c r="F34" s="877" t="s">
        <v>90</v>
      </c>
      <c r="G34" s="877" t="s">
        <v>91</v>
      </c>
      <c r="H34" s="166" t="s">
        <v>92</v>
      </c>
      <c r="I34" s="44">
        <v>0.25</v>
      </c>
      <c r="J34" s="908" t="s">
        <v>521</v>
      </c>
      <c r="K34" s="911">
        <v>1</v>
      </c>
      <c r="L34" s="923" t="s">
        <v>93</v>
      </c>
      <c r="M34" s="923" t="s">
        <v>86</v>
      </c>
      <c r="N34" s="923" t="s">
        <v>76</v>
      </c>
      <c r="O34" s="1546"/>
      <c r="P34" s="890">
        <v>0</v>
      </c>
      <c r="Q34" s="920">
        <v>45658</v>
      </c>
      <c r="R34" s="1133">
        <v>46022</v>
      </c>
      <c r="S34" s="525"/>
      <c r="T34" s="526"/>
      <c r="U34" s="561">
        <v>1</v>
      </c>
      <c r="V34" s="526"/>
      <c r="W34" s="525"/>
      <c r="X34" s="526"/>
      <c r="Y34" s="525"/>
      <c r="Z34" s="526"/>
      <c r="AA34" s="525"/>
      <c r="AB34" s="526"/>
      <c r="AC34" s="525"/>
      <c r="AD34" s="529"/>
      <c r="AE34" s="579">
        <v>1</v>
      </c>
      <c r="AF34" s="508"/>
      <c r="AG34" s="508"/>
      <c r="AH34" s="508"/>
      <c r="AI34" s="605"/>
      <c r="AJ34" s="121"/>
      <c r="AK34" s="280"/>
      <c r="AL34" s="122"/>
      <c r="AM34" s="280"/>
      <c r="AN34" s="122"/>
      <c r="AO34" s="280"/>
      <c r="AP34" s="300"/>
      <c r="AQ34" s="351"/>
    </row>
    <row r="35" spans="1:43" s="124" customFormat="1" ht="94.5" customHeight="1" x14ac:dyDescent="0.3">
      <c r="A35" s="868"/>
      <c r="B35" s="871"/>
      <c r="C35" s="871"/>
      <c r="D35" s="871"/>
      <c r="E35" s="1490"/>
      <c r="F35" s="877"/>
      <c r="G35" s="877"/>
      <c r="H35" s="118" t="s">
        <v>94</v>
      </c>
      <c r="I35" s="41">
        <v>0.25</v>
      </c>
      <c r="J35" s="908"/>
      <c r="K35" s="911"/>
      <c r="L35" s="923"/>
      <c r="M35" s="923"/>
      <c r="N35" s="923"/>
      <c r="O35" s="1546"/>
      <c r="P35" s="890"/>
      <c r="Q35" s="920"/>
      <c r="R35" s="1133"/>
      <c r="S35" s="525"/>
      <c r="T35" s="526"/>
      <c r="U35" s="561">
        <v>1</v>
      </c>
      <c r="V35" s="526"/>
      <c r="W35" s="525"/>
      <c r="X35" s="526"/>
      <c r="Y35" s="525"/>
      <c r="Z35" s="526"/>
      <c r="AA35" s="525"/>
      <c r="AB35" s="526"/>
      <c r="AC35" s="525"/>
      <c r="AD35" s="529"/>
      <c r="AE35" s="579">
        <v>1</v>
      </c>
      <c r="AF35" s="508"/>
      <c r="AG35" s="508"/>
      <c r="AH35" s="508"/>
      <c r="AI35" s="605"/>
      <c r="AJ35" s="121"/>
      <c r="AK35" s="280"/>
      <c r="AL35" s="122"/>
      <c r="AM35" s="280"/>
      <c r="AN35" s="122"/>
      <c r="AO35" s="280"/>
      <c r="AP35" s="300"/>
      <c r="AQ35" s="351"/>
    </row>
    <row r="36" spans="1:43" s="124" customFormat="1" ht="91.5" customHeight="1" x14ac:dyDescent="0.3">
      <c r="A36" s="868"/>
      <c r="B36" s="871"/>
      <c r="C36" s="871"/>
      <c r="D36" s="871"/>
      <c r="E36" s="1490"/>
      <c r="F36" s="877"/>
      <c r="G36" s="877"/>
      <c r="H36" s="118" t="s">
        <v>95</v>
      </c>
      <c r="I36" s="41">
        <v>0.25</v>
      </c>
      <c r="J36" s="908"/>
      <c r="K36" s="911"/>
      <c r="L36" s="923"/>
      <c r="M36" s="923"/>
      <c r="N36" s="923"/>
      <c r="O36" s="1546"/>
      <c r="P36" s="890"/>
      <c r="Q36" s="920"/>
      <c r="R36" s="1133"/>
      <c r="S36" s="525"/>
      <c r="T36" s="526"/>
      <c r="U36" s="561">
        <v>1</v>
      </c>
      <c r="V36" s="526"/>
      <c r="W36" s="525"/>
      <c r="X36" s="526"/>
      <c r="Y36" s="525"/>
      <c r="Z36" s="526"/>
      <c r="AA36" s="525"/>
      <c r="AB36" s="526"/>
      <c r="AC36" s="525"/>
      <c r="AD36" s="529"/>
      <c r="AE36" s="579">
        <v>1</v>
      </c>
      <c r="AF36" s="508"/>
      <c r="AG36" s="508"/>
      <c r="AH36" s="508"/>
      <c r="AI36" s="605"/>
      <c r="AJ36" s="121"/>
      <c r="AK36" s="280"/>
      <c r="AL36" s="122"/>
      <c r="AM36" s="280"/>
      <c r="AN36" s="122"/>
      <c r="AO36" s="280"/>
      <c r="AP36" s="300"/>
      <c r="AQ36" s="351"/>
    </row>
    <row r="37" spans="1:43" s="124" customFormat="1" ht="100.5" customHeight="1" thickBot="1" x14ac:dyDescent="0.35">
      <c r="A37" s="868"/>
      <c r="B37" s="871"/>
      <c r="C37" s="871"/>
      <c r="D37" s="871"/>
      <c r="E37" s="1490"/>
      <c r="F37" s="877"/>
      <c r="G37" s="877"/>
      <c r="H37" s="210" t="s">
        <v>80</v>
      </c>
      <c r="I37" s="42">
        <v>0.25</v>
      </c>
      <c r="J37" s="908"/>
      <c r="K37" s="911"/>
      <c r="L37" s="923"/>
      <c r="M37" s="923"/>
      <c r="N37" s="923"/>
      <c r="O37" s="1546"/>
      <c r="P37" s="890"/>
      <c r="Q37" s="920"/>
      <c r="R37" s="1133"/>
      <c r="S37" s="525"/>
      <c r="T37" s="526"/>
      <c r="U37" s="561">
        <v>1</v>
      </c>
      <c r="V37" s="526"/>
      <c r="W37" s="525"/>
      <c r="X37" s="526"/>
      <c r="Y37" s="525"/>
      <c r="Z37" s="526"/>
      <c r="AA37" s="525"/>
      <c r="AB37" s="526"/>
      <c r="AC37" s="525"/>
      <c r="AD37" s="529"/>
      <c r="AE37" s="579">
        <v>1</v>
      </c>
      <c r="AF37" s="508"/>
      <c r="AG37" s="508"/>
      <c r="AH37" s="508"/>
      <c r="AI37" s="605"/>
      <c r="AJ37" s="121"/>
      <c r="AK37" s="280"/>
      <c r="AL37" s="122"/>
      <c r="AM37" s="280"/>
      <c r="AN37" s="122"/>
      <c r="AO37" s="280"/>
      <c r="AP37" s="300"/>
      <c r="AQ37" s="351"/>
    </row>
    <row r="38" spans="1:43" s="124" customFormat="1" ht="16.2" thickBot="1" x14ac:dyDescent="0.35">
      <c r="A38" s="869"/>
      <c r="B38" s="872"/>
      <c r="C38" s="872"/>
      <c r="D38" s="872"/>
      <c r="E38" s="1491"/>
      <c r="F38" s="1123"/>
      <c r="G38" s="1134"/>
      <c r="H38" s="211"/>
      <c r="I38" s="212">
        <f>SUM(I34:I37)</f>
        <v>1</v>
      </c>
      <c r="J38" s="1055"/>
      <c r="K38" s="930"/>
      <c r="L38" s="932"/>
      <c r="M38" s="932"/>
      <c r="N38" s="932"/>
      <c r="O38" s="1547"/>
      <c r="P38" s="1211"/>
      <c r="Q38" s="921"/>
      <c r="R38" s="1041"/>
      <c r="S38" s="995"/>
      <c r="T38" s="996"/>
      <c r="U38" s="996"/>
      <c r="V38" s="996"/>
      <c r="W38" s="996"/>
      <c r="X38" s="996"/>
      <c r="Y38" s="996"/>
      <c r="Z38" s="996"/>
      <c r="AA38" s="996"/>
      <c r="AB38" s="996"/>
      <c r="AC38" s="996"/>
      <c r="AD38" s="996"/>
      <c r="AE38" s="549"/>
      <c r="AF38" s="549"/>
      <c r="AG38" s="549"/>
      <c r="AH38" s="549"/>
      <c r="AI38" s="328" t="e">
        <f>AVERAGE(AI34:AI37)</f>
        <v>#DIV/0!</v>
      </c>
      <c r="AJ38" s="245"/>
      <c r="AK38" s="328" t="e">
        <f>AVERAGE(AK34:AK37)</f>
        <v>#DIV/0!</v>
      </c>
      <c r="AL38" s="245"/>
      <c r="AM38" s="328" t="e">
        <f>AVERAGE(AM34:AM37)</f>
        <v>#DIV/0!</v>
      </c>
      <c r="AN38" s="245"/>
      <c r="AO38" s="328" t="e">
        <f>AVERAGE(AO34:AO37)</f>
        <v>#DIV/0!</v>
      </c>
      <c r="AP38" s="335"/>
      <c r="AQ38" s="303" t="e">
        <f>AVERAGE(AQ34:AQ37)</f>
        <v>#DIV/0!</v>
      </c>
    </row>
    <row r="39" spans="1:43" s="124" customFormat="1" ht="15.6" x14ac:dyDescent="0.3">
      <c r="A39" s="89"/>
      <c r="B39" s="89"/>
      <c r="C39" s="89"/>
      <c r="D39" s="89"/>
      <c r="E39" s="362">
        <f>SUM(E13:E38)</f>
        <v>1</v>
      </c>
    </row>
    <row r="40" spans="1:43" s="124" customFormat="1" ht="15.6" x14ac:dyDescent="0.3">
      <c r="A40" s="89"/>
      <c r="B40" s="89"/>
      <c r="C40" s="89"/>
      <c r="D40" s="89"/>
    </row>
    <row r="41" spans="1:43" s="124" customFormat="1" ht="15.6" x14ac:dyDescent="0.3">
      <c r="A41" s="89"/>
      <c r="B41" s="89"/>
      <c r="C41" s="89"/>
      <c r="D41" s="89"/>
    </row>
    <row r="42" spans="1:43" ht="15.6" x14ac:dyDescent="0.3">
      <c r="F42" s="147" t="s">
        <v>561</v>
      </c>
      <c r="G42" s="152">
        <f>AI11</f>
        <v>0</v>
      </c>
    </row>
    <row r="43" spans="1:43" ht="15.6" x14ac:dyDescent="0.3">
      <c r="F43" s="147" t="s">
        <v>30</v>
      </c>
      <c r="G43" s="152">
        <f>AK11</f>
        <v>0</v>
      </c>
    </row>
    <row r="44" spans="1:43" ht="15.6" x14ac:dyDescent="0.3">
      <c r="F44" s="147" t="s">
        <v>31</v>
      </c>
      <c r="G44" s="152">
        <f>AM11</f>
        <v>0</v>
      </c>
    </row>
    <row r="45" spans="1:43" ht="15.6" x14ac:dyDescent="0.3">
      <c r="F45" s="147" t="s">
        <v>32</v>
      </c>
      <c r="G45" s="152">
        <f>AO11</f>
        <v>0</v>
      </c>
    </row>
    <row r="46" spans="1:43" ht="15.6" x14ac:dyDescent="0.3">
      <c r="F46" s="147" t="s">
        <v>33</v>
      </c>
      <c r="G46" s="152">
        <f>SUM(G42:G45)</f>
        <v>0</v>
      </c>
    </row>
  </sheetData>
  <mergeCells count="102">
    <mergeCell ref="O18:O23"/>
    <mergeCell ref="O30:O33"/>
    <mergeCell ref="O34:O38"/>
    <mergeCell ref="O24:O29"/>
    <mergeCell ref="S29:AD29"/>
    <mergeCell ref="S33:AD33"/>
    <mergeCell ref="S38:AD38"/>
    <mergeCell ref="AH9:AH11"/>
    <mergeCell ref="S12:AH12"/>
    <mergeCell ref="S17:AD17"/>
    <mergeCell ref="S23:AD23"/>
    <mergeCell ref="S9:AD9"/>
    <mergeCell ref="AE9:AE11"/>
    <mergeCell ref="AF9:AF11"/>
    <mergeCell ref="AG9:AG11"/>
    <mergeCell ref="P24:P29"/>
    <mergeCell ref="Q24:Q29"/>
    <mergeCell ref="R24:R29"/>
    <mergeCell ref="Q18:Q23"/>
    <mergeCell ref="R18:R23"/>
    <mergeCell ref="P18:P23"/>
    <mergeCell ref="Q30:Q33"/>
    <mergeCell ref="R30:R33"/>
    <mergeCell ref="Q34:Q38"/>
    <mergeCell ref="M24:M29"/>
    <mergeCell ref="N24:N29"/>
    <mergeCell ref="F24:F29"/>
    <mergeCell ref="G24:G29"/>
    <mergeCell ref="K34:K38"/>
    <mergeCell ref="L30:L33"/>
    <mergeCell ref="M30:M33"/>
    <mergeCell ref="N30:N33"/>
    <mergeCell ref="L34:L38"/>
    <mergeCell ref="M34:M38"/>
    <mergeCell ref="N34:N38"/>
    <mergeCell ref="K30:K33"/>
    <mergeCell ref="F30:F33"/>
    <mergeCell ref="G30:G33"/>
    <mergeCell ref="F34:F38"/>
    <mergeCell ref="G34:G38"/>
    <mergeCell ref="J34:J38"/>
    <mergeCell ref="R34:R38"/>
    <mergeCell ref="P30:P33"/>
    <mergeCell ref="P34:P38"/>
    <mergeCell ref="A18:A23"/>
    <mergeCell ref="B18:B23"/>
    <mergeCell ref="C18:C23"/>
    <mergeCell ref="D18:D23"/>
    <mergeCell ref="A24:A38"/>
    <mergeCell ref="B24:B38"/>
    <mergeCell ref="C24:C38"/>
    <mergeCell ref="D24:D38"/>
    <mergeCell ref="E18:E23"/>
    <mergeCell ref="J18:J23"/>
    <mergeCell ref="K18:K23"/>
    <mergeCell ref="L18:L23"/>
    <mergeCell ref="M18:M23"/>
    <mergeCell ref="N18:N23"/>
    <mergeCell ref="E34:E38"/>
    <mergeCell ref="E24:E29"/>
    <mergeCell ref="E30:E33"/>
    <mergeCell ref="F18:F23"/>
    <mergeCell ref="G18:G23"/>
    <mergeCell ref="K24:K29"/>
    <mergeCell ref="L24:L29"/>
    <mergeCell ref="AP1:AQ1"/>
    <mergeCell ref="AP2:AQ2"/>
    <mergeCell ref="AP3:AQ3"/>
    <mergeCell ref="A1:D5"/>
    <mergeCell ref="A6:D6"/>
    <mergeCell ref="A7:D7"/>
    <mergeCell ref="E1:AO5"/>
    <mergeCell ref="E7:F7"/>
    <mergeCell ref="A8:D8"/>
    <mergeCell ref="E8:R8"/>
    <mergeCell ref="AI8:AQ8"/>
    <mergeCell ref="S8:AD8"/>
    <mergeCell ref="G6:AQ6"/>
    <mergeCell ref="G7:AQ7"/>
    <mergeCell ref="R13:R17"/>
    <mergeCell ref="Q9:R9"/>
    <mergeCell ref="E11:F11"/>
    <mergeCell ref="A13:A17"/>
    <mergeCell ref="B13:B17"/>
    <mergeCell ref="C13:C17"/>
    <mergeCell ref="D13:D17"/>
    <mergeCell ref="E13:E17"/>
    <mergeCell ref="N13:N17"/>
    <mergeCell ref="O13:O17"/>
    <mergeCell ref="P13:P17"/>
    <mergeCell ref="Q13:Q17"/>
    <mergeCell ref="A12:D12"/>
    <mergeCell ref="A9:A11"/>
    <mergeCell ref="B9:B11"/>
    <mergeCell ref="C9:C11"/>
    <mergeCell ref="D9:D11"/>
    <mergeCell ref="F13:F17"/>
    <mergeCell ref="G13:G17"/>
    <mergeCell ref="J13:J17"/>
    <mergeCell ref="K13:K17"/>
    <mergeCell ref="L13:L17"/>
    <mergeCell ref="M13:M17"/>
  </mergeCells>
  <printOptions horizontalCentered="1"/>
  <pageMargins left="0" right="0.15748031496062992" top="0.15748031496062992" bottom="0.15748031496062992" header="0.31496062992125984" footer="0.31496062992125984"/>
  <pageSetup scale="45" orientation="landscape" copies="2"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59CB-7EA3-40E5-BE38-86BCF615CE64}">
  <sheetPr>
    <tabColor rgb="FFFF0000"/>
  </sheetPr>
  <dimension ref="A1:AQ52"/>
  <sheetViews>
    <sheetView topLeftCell="AL20" zoomScale="58" zoomScaleNormal="70" workbookViewId="0">
      <selection activeCell="AJ34" sqref="AJ34"/>
    </sheetView>
  </sheetViews>
  <sheetFormatPr baseColWidth="10" defaultRowHeight="14.4" x14ac:dyDescent="0.3"/>
  <cols>
    <col min="1" max="1" width="21.21875" customWidth="1"/>
    <col min="2" max="2" width="22.21875" customWidth="1"/>
    <col min="3" max="3" width="16.21875" customWidth="1"/>
    <col min="4" max="4" width="14.5546875" customWidth="1"/>
    <col min="5" max="5" width="16.21875" customWidth="1"/>
    <col min="6" max="6" width="39.21875" customWidth="1"/>
    <col min="7" max="7" width="29.5546875" customWidth="1"/>
    <col min="8" max="8" width="43.21875" customWidth="1"/>
    <col min="9" max="9" width="8.21875" customWidth="1"/>
    <col min="10" max="10" width="41.21875" customWidth="1"/>
    <col min="11" max="13" width="24.5546875" customWidth="1"/>
    <col min="14" max="16" width="19.5546875" customWidth="1"/>
    <col min="17" max="17" width="9.77734375" customWidth="1"/>
    <col min="18" max="18" width="12" customWidth="1"/>
    <col min="19" max="34" width="7" customWidth="1"/>
    <col min="35" max="35" width="20.21875" customWidth="1"/>
    <col min="36" max="36" width="43.21875" customWidth="1"/>
    <col min="37" max="37" width="13" customWidth="1"/>
    <col min="38" max="38" width="43.21875" customWidth="1"/>
    <col min="39" max="39" width="13.44140625" customWidth="1"/>
    <col min="40" max="40" width="43.21875" customWidth="1"/>
    <col min="41" max="41" width="13.77734375" customWidth="1"/>
    <col min="42" max="42" width="43.21875" customWidth="1"/>
    <col min="43" max="43" width="28.5546875" customWidth="1"/>
  </cols>
  <sheetData>
    <row r="1" spans="1:43" ht="23.4" thickBot="1" x14ac:dyDescent="0.35">
      <c r="A1" s="938" t="s">
        <v>637</v>
      </c>
      <c r="B1" s="939"/>
      <c r="C1" s="939"/>
      <c r="D1" s="939"/>
      <c r="E1" s="939"/>
      <c r="F1" s="940"/>
      <c r="G1" s="1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6"/>
      <c r="AP1" s="1001" t="s">
        <v>34</v>
      </c>
      <c r="AQ1" s="1002"/>
    </row>
    <row r="2" spans="1:43" ht="23.4" thickBot="1" x14ac:dyDescent="0.35">
      <c r="A2" s="941"/>
      <c r="B2" s="942"/>
      <c r="C2" s="942"/>
      <c r="D2" s="942"/>
      <c r="E2" s="942"/>
      <c r="F2" s="943"/>
      <c r="G2" s="17"/>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c r="AP2" s="1003" t="s">
        <v>35</v>
      </c>
      <c r="AQ2" s="1004"/>
    </row>
    <row r="3" spans="1:43" ht="22.8" x14ac:dyDescent="0.3">
      <c r="A3" s="941"/>
      <c r="B3" s="942"/>
      <c r="C3" s="942"/>
      <c r="D3" s="942"/>
      <c r="E3" s="942"/>
      <c r="F3" s="943"/>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c r="AP3" s="1005">
        <v>43739</v>
      </c>
      <c r="AQ3" s="1006"/>
    </row>
    <row r="4" spans="1:43" ht="22.8" x14ac:dyDescent="0.3">
      <c r="A4" s="941"/>
      <c r="B4" s="942"/>
      <c r="C4" s="942"/>
      <c r="D4" s="942"/>
      <c r="E4" s="942"/>
      <c r="F4" s="943"/>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9"/>
      <c r="AP4" s="10"/>
      <c r="AQ4" s="11"/>
    </row>
    <row r="5" spans="1:43" ht="23.4" thickBot="1" x14ac:dyDescent="0.35">
      <c r="A5" s="944"/>
      <c r="B5" s="945"/>
      <c r="C5" s="945"/>
      <c r="D5" s="945"/>
      <c r="E5" s="945"/>
      <c r="F5" s="946"/>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2"/>
      <c r="AP5" s="12"/>
      <c r="AQ5" s="13"/>
    </row>
    <row r="6" spans="1:43" x14ac:dyDescent="0.3">
      <c r="A6" s="950" t="s">
        <v>96</v>
      </c>
      <c r="B6" s="951"/>
      <c r="C6" s="951"/>
      <c r="D6" s="951"/>
      <c r="E6" s="951"/>
      <c r="F6" s="952"/>
      <c r="G6" s="1559" t="s">
        <v>592</v>
      </c>
      <c r="H6" s="1057"/>
      <c r="I6" s="1057"/>
      <c r="J6" s="1057"/>
      <c r="K6" s="452"/>
      <c r="L6" s="452"/>
      <c r="M6" s="452"/>
      <c r="N6" s="452"/>
      <c r="O6" s="452"/>
      <c r="P6" s="452"/>
      <c r="Q6" s="452"/>
      <c r="R6" s="452"/>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6"/>
    </row>
    <row r="7" spans="1:43" ht="15" thickBot="1" x14ac:dyDescent="0.35">
      <c r="A7" s="953"/>
      <c r="B7" s="954"/>
      <c r="C7" s="954"/>
      <c r="D7" s="954"/>
      <c r="E7" s="954"/>
      <c r="F7" s="955"/>
      <c r="G7" s="1058"/>
      <c r="H7" s="1059"/>
      <c r="I7" s="1059"/>
      <c r="J7" s="1059"/>
      <c r="K7" s="457"/>
      <c r="L7" s="457"/>
      <c r="M7" s="457"/>
      <c r="N7" s="457"/>
      <c r="O7" s="457"/>
      <c r="P7" s="457"/>
      <c r="Q7" s="457"/>
      <c r="R7" s="457"/>
      <c r="S7" s="467"/>
      <c r="T7" s="467"/>
      <c r="U7" s="467"/>
      <c r="V7" s="467"/>
      <c r="W7" s="467"/>
      <c r="X7" s="467"/>
      <c r="Y7" s="467"/>
      <c r="Z7" s="467"/>
      <c r="AA7" s="467"/>
      <c r="AB7" s="467"/>
      <c r="AC7" s="467"/>
      <c r="AD7" s="467"/>
      <c r="AE7" s="467"/>
      <c r="AF7" s="467"/>
      <c r="AG7" s="467"/>
      <c r="AH7" s="467"/>
      <c r="AI7" s="467"/>
      <c r="AJ7" s="467"/>
      <c r="AK7" s="467"/>
      <c r="AL7" s="467"/>
      <c r="AM7" s="467"/>
      <c r="AN7" s="467"/>
      <c r="AO7" s="467"/>
      <c r="AP7" s="467"/>
      <c r="AQ7" s="468"/>
    </row>
    <row r="8" spans="1:43" ht="25.2" thickBot="1" x14ac:dyDescent="0.35">
      <c r="A8" s="1548" t="s">
        <v>39</v>
      </c>
      <c r="B8" s="1549"/>
      <c r="C8" s="1549"/>
      <c r="D8" s="1550"/>
      <c r="E8" s="964" t="s">
        <v>639</v>
      </c>
      <c r="F8" s="964"/>
      <c r="G8" s="964"/>
      <c r="H8" s="964"/>
      <c r="I8" s="964"/>
      <c r="J8" s="964"/>
      <c r="K8" s="964"/>
      <c r="L8" s="964"/>
      <c r="M8" s="964"/>
      <c r="N8" s="964"/>
      <c r="O8" s="964"/>
      <c r="P8" s="964"/>
      <c r="Q8" s="964"/>
      <c r="R8" s="964"/>
      <c r="S8" s="1070" t="s">
        <v>1</v>
      </c>
      <c r="T8" s="1071"/>
      <c r="U8" s="1071"/>
      <c r="V8" s="1071"/>
      <c r="W8" s="1071"/>
      <c r="X8" s="1071"/>
      <c r="Y8" s="1071"/>
      <c r="Z8" s="1071"/>
      <c r="AA8" s="1071"/>
      <c r="AB8" s="1071"/>
      <c r="AC8" s="1071"/>
      <c r="AD8" s="1072"/>
      <c r="AE8" s="9"/>
      <c r="AF8" s="9"/>
      <c r="AG8" s="9"/>
      <c r="AH8" s="9"/>
      <c r="AI8" s="1073" t="s">
        <v>2</v>
      </c>
      <c r="AJ8" s="1073"/>
      <c r="AK8" s="1073"/>
      <c r="AL8" s="1073"/>
      <c r="AM8" s="1073"/>
      <c r="AN8" s="1073"/>
      <c r="AO8" s="1073"/>
      <c r="AP8" s="1073"/>
      <c r="AQ8" s="1073"/>
    </row>
    <row r="9" spans="1:43" ht="39.6" x14ac:dyDescent="0.3">
      <c r="A9" s="1552" t="s">
        <v>0</v>
      </c>
      <c r="B9" s="1552" t="s">
        <v>36</v>
      </c>
      <c r="C9" s="1552" t="s">
        <v>37</v>
      </c>
      <c r="D9" s="1552" t="s">
        <v>38</v>
      </c>
      <c r="E9" s="2" t="s">
        <v>3</v>
      </c>
      <c r="F9" s="1060" t="s">
        <v>4</v>
      </c>
      <c r="G9" s="1060" t="s">
        <v>5</v>
      </c>
      <c r="H9" s="1061" t="s">
        <v>6</v>
      </c>
      <c r="I9" s="1062" t="s">
        <v>7</v>
      </c>
      <c r="J9" s="1060" t="s">
        <v>8</v>
      </c>
      <c r="K9" s="1060" t="s">
        <v>9</v>
      </c>
      <c r="L9" s="947" t="s">
        <v>10</v>
      </c>
      <c r="M9" s="1060" t="s">
        <v>11</v>
      </c>
      <c r="N9" s="1060" t="s">
        <v>12</v>
      </c>
      <c r="O9" s="1060" t="s">
        <v>13</v>
      </c>
      <c r="P9" s="1060" t="s">
        <v>14</v>
      </c>
      <c r="Q9" s="1094" t="s">
        <v>15</v>
      </c>
      <c r="R9" s="1095"/>
      <c r="S9" s="1089" t="s">
        <v>71</v>
      </c>
      <c r="T9" s="1089"/>
      <c r="U9" s="1089"/>
      <c r="V9" s="1089"/>
      <c r="W9" s="1089"/>
      <c r="X9" s="1089"/>
      <c r="Y9" s="1089"/>
      <c r="Z9" s="1089"/>
      <c r="AA9" s="1089"/>
      <c r="AB9" s="1089"/>
      <c r="AC9" s="1089"/>
      <c r="AD9" s="1089"/>
      <c r="AE9" s="1091" t="s">
        <v>26</v>
      </c>
      <c r="AF9" s="1091" t="s">
        <v>27</v>
      </c>
      <c r="AG9" s="1091" t="s">
        <v>28</v>
      </c>
      <c r="AH9" s="1091" t="s">
        <v>29</v>
      </c>
      <c r="AI9" s="1089" t="s">
        <v>16</v>
      </c>
      <c r="AJ9" s="1089" t="s">
        <v>17</v>
      </c>
      <c r="AK9" s="1089" t="s">
        <v>16</v>
      </c>
      <c r="AL9" s="1089" t="s">
        <v>18</v>
      </c>
      <c r="AM9" s="1089" t="s">
        <v>16</v>
      </c>
      <c r="AN9" s="1089" t="s">
        <v>19</v>
      </c>
      <c r="AO9" s="1089" t="s">
        <v>16</v>
      </c>
      <c r="AP9" s="1089" t="s">
        <v>20</v>
      </c>
      <c r="AQ9" s="1089" t="s">
        <v>21</v>
      </c>
    </row>
    <row r="10" spans="1:43" x14ac:dyDescent="0.3">
      <c r="A10" s="1553"/>
      <c r="B10" s="1553"/>
      <c r="C10" s="1553"/>
      <c r="D10" s="1553"/>
      <c r="E10" s="3" t="s">
        <v>22</v>
      </c>
      <c r="F10" s="1060"/>
      <c r="G10" s="1060"/>
      <c r="H10" s="1061"/>
      <c r="I10" s="1062"/>
      <c r="J10" s="1060"/>
      <c r="K10" s="1060"/>
      <c r="L10" s="1063"/>
      <c r="M10" s="1060"/>
      <c r="N10" s="1060"/>
      <c r="O10" s="1060"/>
      <c r="P10" s="1060"/>
      <c r="Q10" s="3" t="s">
        <v>23</v>
      </c>
      <c r="R10" s="3" t="s">
        <v>24</v>
      </c>
      <c r="S10" s="4" t="s">
        <v>223</v>
      </c>
      <c r="T10" s="4" t="s">
        <v>228</v>
      </c>
      <c r="U10" s="4" t="s">
        <v>224</v>
      </c>
      <c r="V10" s="4" t="s">
        <v>229</v>
      </c>
      <c r="W10" s="4" t="s">
        <v>604</v>
      </c>
      <c r="X10" s="4" t="s">
        <v>605</v>
      </c>
      <c r="Y10" s="4" t="s">
        <v>606</v>
      </c>
      <c r="Z10" s="4" t="s">
        <v>607</v>
      </c>
      <c r="AA10" s="4" t="s">
        <v>240</v>
      </c>
      <c r="AB10" s="4" t="s">
        <v>233</v>
      </c>
      <c r="AC10" s="4" t="s">
        <v>243</v>
      </c>
      <c r="AD10" s="4" t="s">
        <v>305</v>
      </c>
      <c r="AE10" s="1092"/>
      <c r="AF10" s="1092"/>
      <c r="AG10" s="1092"/>
      <c r="AH10" s="1092"/>
      <c r="AI10" s="1551"/>
      <c r="AJ10" s="1551"/>
      <c r="AK10" s="1551"/>
      <c r="AL10" s="1551"/>
      <c r="AM10" s="1551"/>
      <c r="AN10" s="1551"/>
      <c r="AO10" s="1551"/>
      <c r="AP10" s="1551"/>
      <c r="AQ10" s="1551"/>
    </row>
    <row r="11" spans="1:43" ht="15" thickBot="1" x14ac:dyDescent="0.35">
      <c r="A11" s="1554"/>
      <c r="B11" s="1554"/>
      <c r="C11" s="1554"/>
      <c r="D11" s="1554"/>
      <c r="E11" s="1560" t="s">
        <v>0</v>
      </c>
      <c r="F11" s="1561"/>
      <c r="G11" s="1060"/>
      <c r="H11" s="1060"/>
      <c r="I11" s="1060"/>
      <c r="J11" s="1060"/>
      <c r="K11" s="1060"/>
      <c r="L11" s="1060"/>
      <c r="M11" s="1060"/>
      <c r="N11" s="1060"/>
      <c r="O11" s="1060"/>
      <c r="P11" s="1060"/>
      <c r="Q11" s="1060"/>
      <c r="R11" s="1060"/>
      <c r="S11" s="4"/>
      <c r="T11" s="4"/>
      <c r="U11" s="4"/>
      <c r="V11" s="4"/>
      <c r="W11" s="4"/>
      <c r="X11" s="4"/>
      <c r="Y11" s="4"/>
      <c r="Z11" s="4"/>
      <c r="AA11" s="4"/>
      <c r="AB11" s="4"/>
      <c r="AC11" s="4"/>
      <c r="AD11" s="4"/>
      <c r="AE11" s="1093"/>
      <c r="AF11" s="1093"/>
      <c r="AG11" s="1093"/>
      <c r="AH11" s="1093"/>
      <c r="AI11" s="5"/>
      <c r="AJ11" s="5"/>
      <c r="AK11" s="5"/>
      <c r="AL11" s="5"/>
      <c r="AM11" s="5"/>
      <c r="AN11" s="5"/>
      <c r="AO11" s="5"/>
      <c r="AP11" s="5"/>
      <c r="AQ11" s="5"/>
    </row>
    <row r="12" spans="1:43" ht="21.6" thickBot="1" x14ac:dyDescent="0.35">
      <c r="A12" s="1555"/>
      <c r="B12" s="1555"/>
      <c r="C12" s="1555"/>
      <c r="D12" s="1556"/>
      <c r="E12" s="1339"/>
      <c r="F12" s="1340"/>
      <c r="G12" s="1340"/>
      <c r="H12" s="1340"/>
      <c r="I12" s="1340"/>
      <c r="J12" s="1340"/>
      <c r="K12" s="1340"/>
      <c r="L12" s="1340"/>
      <c r="M12" s="1557"/>
      <c r="N12" s="1557"/>
      <c r="O12" s="1557"/>
      <c r="P12" s="1557"/>
      <c r="Q12" s="1557"/>
      <c r="R12" s="1558"/>
      <c r="S12" s="1568"/>
      <c r="T12" s="1569"/>
      <c r="U12" s="1569"/>
      <c r="V12" s="1569"/>
      <c r="W12" s="1569"/>
      <c r="X12" s="1569"/>
      <c r="Y12" s="1569"/>
      <c r="Z12" s="1569"/>
      <c r="AA12" s="1569"/>
      <c r="AB12" s="1569"/>
      <c r="AC12" s="1569"/>
      <c r="AD12" s="1569"/>
      <c r="AE12" s="1569"/>
      <c r="AF12" s="1569"/>
      <c r="AG12" s="1569"/>
      <c r="AH12" s="1570"/>
      <c r="AI12" s="227" t="e">
        <f>AVERAGE(AI18,AI24,AI28,AI41,AI43)</f>
        <v>#DIV/0!</v>
      </c>
      <c r="AJ12" s="230"/>
      <c r="AK12" s="227" t="e">
        <f>AVERAGE(AK18,AK24,AK28,AK41,AK43)</f>
        <v>#DIV/0!</v>
      </c>
      <c r="AL12" s="230"/>
      <c r="AM12" s="227" t="e">
        <f>AVERAGE(AM18,AM24,AM28,AM41,AM43)</f>
        <v>#DIV/0!</v>
      </c>
      <c r="AN12" s="230"/>
      <c r="AO12" s="227" t="e">
        <f>AVERAGE(AO18,AO24,AO28,AO41,AO43)</f>
        <v>#DIV/0!</v>
      </c>
      <c r="AP12" s="230"/>
      <c r="AQ12" s="231" t="e">
        <f>SUM(AI12,AK12,AM12,AO12)</f>
        <v>#DIV/0!</v>
      </c>
    </row>
    <row r="13" spans="1:43" ht="39.75" customHeight="1" x14ac:dyDescent="0.3">
      <c r="A13" s="867" t="s">
        <v>97</v>
      </c>
      <c r="B13" s="870" t="s">
        <v>98</v>
      </c>
      <c r="C13" s="1571" t="s">
        <v>99</v>
      </c>
      <c r="D13" s="870" t="s">
        <v>100</v>
      </c>
      <c r="E13" s="1504">
        <v>0.05</v>
      </c>
      <c r="F13" s="1574" t="s">
        <v>589</v>
      </c>
      <c r="G13" s="876" t="s">
        <v>462</v>
      </c>
      <c r="H13" s="116" t="s">
        <v>40</v>
      </c>
      <c r="I13" s="117">
        <v>0.2</v>
      </c>
      <c r="J13" s="1102" t="s">
        <v>522</v>
      </c>
      <c r="K13" s="870" t="s">
        <v>101</v>
      </c>
      <c r="L13" s="878" t="s">
        <v>43</v>
      </c>
      <c r="M13" s="991" t="s">
        <v>102</v>
      </c>
      <c r="N13" s="901" t="s">
        <v>103</v>
      </c>
      <c r="O13" s="1562">
        <v>0</v>
      </c>
      <c r="P13" s="901">
        <v>0</v>
      </c>
      <c r="Q13" s="901" t="s">
        <v>44</v>
      </c>
      <c r="R13" s="1566" t="s">
        <v>45</v>
      </c>
      <c r="S13" s="488">
        <v>0.5</v>
      </c>
      <c r="T13" s="559"/>
      <c r="U13" s="488"/>
      <c r="V13" s="564"/>
      <c r="W13" s="488"/>
      <c r="X13" s="574"/>
      <c r="Y13" s="488"/>
      <c r="Z13" s="565">
        <v>0.5</v>
      </c>
      <c r="AA13" s="488"/>
      <c r="AB13" s="498"/>
      <c r="AC13" s="566"/>
      <c r="AD13" s="567"/>
      <c r="AE13" s="507"/>
      <c r="AF13" s="507"/>
      <c r="AG13" s="507"/>
      <c r="AH13" s="507"/>
      <c r="AI13" s="326"/>
      <c r="AJ13" s="121"/>
      <c r="AK13" s="280"/>
      <c r="AL13" s="122"/>
      <c r="AM13" s="280"/>
      <c r="AN13" s="165"/>
      <c r="AO13" s="280"/>
      <c r="AP13" s="300"/>
      <c r="AQ13" s="351"/>
    </row>
    <row r="14" spans="1:43" ht="39.75" customHeight="1" x14ac:dyDescent="0.3">
      <c r="A14" s="868"/>
      <c r="B14" s="871"/>
      <c r="C14" s="1572"/>
      <c r="D14" s="871"/>
      <c r="E14" s="1490"/>
      <c r="F14" s="1575"/>
      <c r="G14" s="877"/>
      <c r="H14" s="118" t="s">
        <v>61</v>
      </c>
      <c r="I14" s="41">
        <v>0.2</v>
      </c>
      <c r="J14" s="984"/>
      <c r="K14" s="871"/>
      <c r="L14" s="879"/>
      <c r="M14" s="1242"/>
      <c r="N14" s="1140"/>
      <c r="O14" s="1563"/>
      <c r="P14" s="1140"/>
      <c r="Q14" s="1140"/>
      <c r="R14" s="1567"/>
      <c r="S14" s="490">
        <v>0.5</v>
      </c>
      <c r="T14" s="557"/>
      <c r="U14" s="490"/>
      <c r="V14" s="572"/>
      <c r="W14" s="488"/>
      <c r="X14" s="178"/>
      <c r="Y14" s="488"/>
      <c r="Z14" s="565">
        <v>0.5</v>
      </c>
      <c r="AA14" s="490"/>
      <c r="AB14" s="120"/>
      <c r="AC14" s="573"/>
      <c r="AD14" s="544"/>
      <c r="AE14" s="507"/>
      <c r="AF14" s="507"/>
      <c r="AG14" s="507"/>
      <c r="AH14" s="507"/>
      <c r="AI14" s="326"/>
      <c r="AJ14" s="121"/>
      <c r="AK14" s="280"/>
      <c r="AL14" s="122"/>
      <c r="AM14" s="280"/>
      <c r="AN14" s="165"/>
      <c r="AO14" s="280"/>
      <c r="AP14" s="300"/>
      <c r="AQ14" s="351"/>
    </row>
    <row r="15" spans="1:43" ht="53.25" customHeight="1" x14ac:dyDescent="0.3">
      <c r="A15" s="868"/>
      <c r="B15" s="871"/>
      <c r="C15" s="1572"/>
      <c r="D15" s="871"/>
      <c r="E15" s="1490"/>
      <c r="F15" s="1575"/>
      <c r="G15" s="877"/>
      <c r="H15" s="118" t="s">
        <v>104</v>
      </c>
      <c r="I15" s="41">
        <v>0.2</v>
      </c>
      <c r="J15" s="984"/>
      <c r="K15" s="871"/>
      <c r="L15" s="879"/>
      <c r="M15" s="1242"/>
      <c r="N15" s="1140"/>
      <c r="O15" s="1563"/>
      <c r="P15" s="1140"/>
      <c r="Q15" s="1140"/>
      <c r="R15" s="1567"/>
      <c r="S15" s="490"/>
      <c r="T15" s="557"/>
      <c r="U15" s="490"/>
      <c r="V15" s="568">
        <v>0.33</v>
      </c>
      <c r="W15" s="561"/>
      <c r="X15" s="569"/>
      <c r="Y15" s="561"/>
      <c r="Z15" s="569">
        <v>0.33</v>
      </c>
      <c r="AA15" s="562"/>
      <c r="AB15" s="563"/>
      <c r="AC15" s="570"/>
      <c r="AD15" s="571">
        <v>0.34</v>
      </c>
      <c r="AE15" s="507"/>
      <c r="AF15" s="507"/>
      <c r="AG15" s="507"/>
      <c r="AH15" s="507"/>
      <c r="AI15" s="326"/>
      <c r="AJ15" s="121"/>
      <c r="AK15" s="280"/>
      <c r="AL15" s="122"/>
      <c r="AM15" s="280"/>
      <c r="AN15" s="165"/>
      <c r="AO15" s="280"/>
      <c r="AP15" s="300"/>
      <c r="AQ15" s="351"/>
    </row>
    <row r="16" spans="1:43" ht="53.25" customHeight="1" x14ac:dyDescent="0.3">
      <c r="A16" s="868"/>
      <c r="B16" s="871"/>
      <c r="C16" s="1572"/>
      <c r="D16" s="871"/>
      <c r="E16" s="1490"/>
      <c r="F16" s="1575"/>
      <c r="G16" s="877"/>
      <c r="H16" s="118" t="s">
        <v>105</v>
      </c>
      <c r="I16" s="41">
        <v>0.2</v>
      </c>
      <c r="J16" s="984"/>
      <c r="K16" s="871"/>
      <c r="L16" s="879"/>
      <c r="M16" s="1242"/>
      <c r="N16" s="1140"/>
      <c r="O16" s="1563"/>
      <c r="P16" s="1140"/>
      <c r="Q16" s="1140"/>
      <c r="R16" s="1567"/>
      <c r="S16" s="536"/>
      <c r="T16" s="558"/>
      <c r="U16" s="536"/>
      <c r="V16" s="568">
        <v>0.33</v>
      </c>
      <c r="W16" s="561"/>
      <c r="X16" s="569"/>
      <c r="Y16" s="561"/>
      <c r="Z16" s="569">
        <v>0.33</v>
      </c>
      <c r="AA16" s="562"/>
      <c r="AB16" s="563"/>
      <c r="AC16" s="570"/>
      <c r="AD16" s="571">
        <v>0.34</v>
      </c>
      <c r="AE16" s="507"/>
      <c r="AF16" s="507"/>
      <c r="AG16" s="507"/>
      <c r="AH16" s="507"/>
      <c r="AI16" s="326"/>
      <c r="AJ16" s="121"/>
      <c r="AK16" s="280"/>
      <c r="AL16" s="122"/>
      <c r="AM16" s="280"/>
      <c r="AN16" s="165"/>
      <c r="AO16" s="280"/>
      <c r="AP16" s="300"/>
      <c r="AQ16" s="351"/>
    </row>
    <row r="17" spans="1:43" ht="39.75" customHeight="1" thickBot="1" x14ac:dyDescent="0.35">
      <c r="A17" s="868"/>
      <c r="B17" s="871"/>
      <c r="C17" s="1572"/>
      <c r="D17" s="871"/>
      <c r="E17" s="1490"/>
      <c r="F17" s="1575"/>
      <c r="G17" s="877"/>
      <c r="H17" s="210" t="s">
        <v>106</v>
      </c>
      <c r="I17" s="42">
        <v>0.2</v>
      </c>
      <c r="J17" s="984"/>
      <c r="K17" s="871"/>
      <c r="L17" s="879"/>
      <c r="M17" s="1242"/>
      <c r="N17" s="1140"/>
      <c r="O17" s="1563"/>
      <c r="P17" s="1140"/>
      <c r="Q17" s="1140"/>
      <c r="R17" s="1567"/>
      <c r="S17" s="490"/>
      <c r="T17" s="112"/>
      <c r="U17" s="490"/>
      <c r="V17" s="568">
        <v>0.33</v>
      </c>
      <c r="W17" s="561"/>
      <c r="X17" s="569"/>
      <c r="Y17" s="561"/>
      <c r="Z17" s="569">
        <v>0.33</v>
      </c>
      <c r="AA17" s="562"/>
      <c r="AB17" s="563"/>
      <c r="AC17" s="570"/>
      <c r="AD17" s="571">
        <v>0.34</v>
      </c>
      <c r="AE17" s="507"/>
      <c r="AF17" s="507"/>
      <c r="AG17" s="507"/>
      <c r="AH17" s="507"/>
      <c r="AI17" s="326"/>
      <c r="AJ17" s="129"/>
      <c r="AK17" s="280"/>
      <c r="AL17" s="159"/>
      <c r="AM17" s="288"/>
      <c r="AN17" s="307"/>
      <c r="AO17" s="288"/>
      <c r="AP17" s="318"/>
      <c r="AQ17" s="351"/>
    </row>
    <row r="18" spans="1:43" s="8" customFormat="1" ht="16.5" customHeight="1" thickBot="1" x14ac:dyDescent="0.35">
      <c r="A18" s="868"/>
      <c r="B18" s="871"/>
      <c r="C18" s="1572"/>
      <c r="D18" s="871"/>
      <c r="E18" s="1490"/>
      <c r="F18" s="1575"/>
      <c r="G18" s="1545"/>
      <c r="H18" s="211"/>
      <c r="I18" s="212">
        <f>SUM(I13:I17)</f>
        <v>1</v>
      </c>
      <c r="J18" s="366"/>
      <c r="K18" s="127"/>
      <c r="L18" s="380"/>
      <c r="M18" s="365"/>
      <c r="N18" s="365"/>
      <c r="O18" s="810"/>
      <c r="P18" s="365"/>
      <c r="Q18" s="365"/>
      <c r="R18" s="365"/>
      <c r="S18" s="546"/>
      <c r="T18" s="546"/>
      <c r="U18" s="546"/>
      <c r="V18" s="546"/>
      <c r="W18" s="546"/>
      <c r="X18" s="546"/>
      <c r="Y18" s="546"/>
      <c r="Z18" s="546"/>
      <c r="AA18" s="546"/>
      <c r="AB18" s="546"/>
      <c r="AC18" s="546"/>
      <c r="AD18" s="546"/>
      <c r="AE18" s="546"/>
      <c r="AF18" s="546"/>
      <c r="AG18" s="546"/>
      <c r="AH18" s="546"/>
      <c r="AI18" s="328" t="e">
        <f>AVERAGE(AI13:AI17)</f>
        <v>#DIV/0!</v>
      </c>
      <c r="AJ18" s="245"/>
      <c r="AK18" s="328" t="e">
        <f>AVERAGE(AK13:AK17)</f>
        <v>#DIV/0!</v>
      </c>
      <c r="AL18" s="245"/>
      <c r="AM18" s="244" t="e">
        <f>AVERAGE(AM13:AM17)</f>
        <v>#DIV/0!</v>
      </c>
      <c r="AN18" s="245"/>
      <c r="AO18" s="244" t="e">
        <f>AVERAGE(AO13:AO17)</f>
        <v>#DIV/0!</v>
      </c>
      <c r="AP18" s="335"/>
      <c r="AQ18" s="303" t="e">
        <f>AVERAGE(AQ13:AQ17)</f>
        <v>#DIV/0!</v>
      </c>
    </row>
    <row r="19" spans="1:43" ht="43.5" customHeight="1" x14ac:dyDescent="0.3">
      <c r="A19" s="868"/>
      <c r="B19" s="871"/>
      <c r="C19" s="871" t="s">
        <v>107</v>
      </c>
      <c r="D19" s="871" t="s">
        <v>108</v>
      </c>
      <c r="E19" s="1490">
        <v>0.05</v>
      </c>
      <c r="F19" s="1577" t="s">
        <v>109</v>
      </c>
      <c r="G19" s="905" t="s">
        <v>464</v>
      </c>
      <c r="H19" s="43" t="s">
        <v>110</v>
      </c>
      <c r="I19" s="44">
        <v>0.2</v>
      </c>
      <c r="J19" s="1573" t="s">
        <v>111</v>
      </c>
      <c r="K19" s="877" t="s">
        <v>112</v>
      </c>
      <c r="L19" s="1565" t="s">
        <v>113</v>
      </c>
      <c r="M19" s="1052" t="s">
        <v>102</v>
      </c>
      <c r="N19" s="877" t="s">
        <v>114</v>
      </c>
      <c r="O19" s="1564">
        <v>0</v>
      </c>
      <c r="P19" s="877">
        <v>0</v>
      </c>
      <c r="Q19" s="877" t="s">
        <v>46</v>
      </c>
      <c r="R19" s="1545" t="s">
        <v>45</v>
      </c>
      <c r="S19" s="548">
        <v>8.3299999999999999E-2</v>
      </c>
      <c r="T19" s="547">
        <v>8.3299999999999999E-2</v>
      </c>
      <c r="U19" s="548">
        <v>8.3299999999999999E-2</v>
      </c>
      <c r="V19" s="547">
        <v>8.3299999999999999E-2</v>
      </c>
      <c r="W19" s="548">
        <v>8.3299999999999999E-2</v>
      </c>
      <c r="X19" s="547">
        <v>8.3299999999999999E-2</v>
      </c>
      <c r="Y19" s="548">
        <v>8.3299999999999999E-2</v>
      </c>
      <c r="Z19" s="547">
        <v>8.3299999999999999E-2</v>
      </c>
      <c r="AA19" s="548">
        <v>8.3299999999999999E-2</v>
      </c>
      <c r="AB19" s="547">
        <v>8.3299999999999999E-2</v>
      </c>
      <c r="AC19" s="548">
        <v>8.3299999999999999E-2</v>
      </c>
      <c r="AD19" s="547">
        <v>8.3299999999999999E-2</v>
      </c>
      <c r="AE19" s="507"/>
      <c r="AF19" s="507"/>
      <c r="AG19" s="507"/>
      <c r="AH19" s="507"/>
      <c r="AI19" s="326"/>
      <c r="AJ19" s="121"/>
      <c r="AK19" s="280"/>
      <c r="AL19" s="122"/>
      <c r="AM19" s="280"/>
      <c r="AN19" s="165"/>
      <c r="AO19" s="280"/>
      <c r="AP19" s="300"/>
      <c r="AQ19" s="351"/>
    </row>
    <row r="20" spans="1:43" ht="43.5" customHeight="1" x14ac:dyDescent="0.3">
      <c r="A20" s="868"/>
      <c r="B20" s="871"/>
      <c r="C20" s="871"/>
      <c r="D20" s="871"/>
      <c r="E20" s="1490"/>
      <c r="F20" s="1577"/>
      <c r="G20" s="905"/>
      <c r="H20" s="45" t="s">
        <v>115</v>
      </c>
      <c r="I20" s="41">
        <v>0.2</v>
      </c>
      <c r="J20" s="1573"/>
      <c r="K20" s="877"/>
      <c r="L20" s="1565"/>
      <c r="M20" s="1052"/>
      <c r="N20" s="877"/>
      <c r="O20" s="1564"/>
      <c r="P20" s="877"/>
      <c r="Q20" s="877"/>
      <c r="R20" s="1545"/>
      <c r="S20" s="548">
        <v>8.3299999999999999E-2</v>
      </c>
      <c r="T20" s="547">
        <v>8.3299999999999999E-2</v>
      </c>
      <c r="U20" s="548">
        <v>8.3299999999999999E-2</v>
      </c>
      <c r="V20" s="547">
        <v>8.3299999999999999E-2</v>
      </c>
      <c r="W20" s="548">
        <v>8.3299999999999999E-2</v>
      </c>
      <c r="X20" s="547">
        <v>8.3299999999999999E-2</v>
      </c>
      <c r="Y20" s="548">
        <v>8.3299999999999999E-2</v>
      </c>
      <c r="Z20" s="547">
        <v>8.3299999999999999E-2</v>
      </c>
      <c r="AA20" s="548">
        <v>8.3299999999999999E-2</v>
      </c>
      <c r="AB20" s="547">
        <v>8.3299999999999999E-2</v>
      </c>
      <c r="AC20" s="548">
        <v>8.3299999999999999E-2</v>
      </c>
      <c r="AD20" s="547">
        <v>8.3299999999999999E-2</v>
      </c>
      <c r="AE20" s="507"/>
      <c r="AF20" s="507"/>
      <c r="AG20" s="507"/>
      <c r="AH20" s="507"/>
      <c r="AI20" s="326"/>
      <c r="AJ20" s="121"/>
      <c r="AK20" s="280"/>
      <c r="AL20" s="122"/>
      <c r="AM20" s="280"/>
      <c r="AN20" s="165"/>
      <c r="AO20" s="280"/>
      <c r="AP20" s="300"/>
      <c r="AQ20" s="351"/>
    </row>
    <row r="21" spans="1:43" ht="43.5" customHeight="1" x14ac:dyDescent="0.3">
      <c r="A21" s="868"/>
      <c r="B21" s="871"/>
      <c r="C21" s="871"/>
      <c r="D21" s="871"/>
      <c r="E21" s="1490"/>
      <c r="F21" s="1577"/>
      <c r="G21" s="905"/>
      <c r="H21" s="45" t="s">
        <v>41</v>
      </c>
      <c r="I21" s="41">
        <v>0.2</v>
      </c>
      <c r="J21" s="1573"/>
      <c r="K21" s="877"/>
      <c r="L21" s="1565"/>
      <c r="M21" s="1052"/>
      <c r="N21" s="877"/>
      <c r="O21" s="1564"/>
      <c r="P21" s="877"/>
      <c r="Q21" s="877"/>
      <c r="R21" s="1545"/>
      <c r="S21" s="548">
        <v>8.3299999999999999E-2</v>
      </c>
      <c r="T21" s="547">
        <v>8.3299999999999999E-2</v>
      </c>
      <c r="U21" s="548">
        <v>8.3299999999999999E-2</v>
      </c>
      <c r="V21" s="547">
        <v>8.3299999999999999E-2</v>
      </c>
      <c r="W21" s="548">
        <v>8.3299999999999999E-2</v>
      </c>
      <c r="X21" s="547">
        <v>8.3299999999999999E-2</v>
      </c>
      <c r="Y21" s="548">
        <v>8.3299999999999999E-2</v>
      </c>
      <c r="Z21" s="547">
        <v>8.3299999999999999E-2</v>
      </c>
      <c r="AA21" s="548">
        <v>8.3299999999999999E-2</v>
      </c>
      <c r="AB21" s="547">
        <v>8.3299999999999999E-2</v>
      </c>
      <c r="AC21" s="548">
        <v>8.3299999999999999E-2</v>
      </c>
      <c r="AD21" s="547">
        <v>8.3299999999999999E-2</v>
      </c>
      <c r="AE21" s="507"/>
      <c r="AF21" s="507"/>
      <c r="AG21" s="507"/>
      <c r="AH21" s="507"/>
      <c r="AI21" s="326"/>
      <c r="AJ21" s="121"/>
      <c r="AK21" s="280"/>
      <c r="AL21" s="122"/>
      <c r="AM21" s="280"/>
      <c r="AN21" s="165"/>
      <c r="AO21" s="280"/>
      <c r="AP21" s="300"/>
      <c r="AQ21" s="351"/>
    </row>
    <row r="22" spans="1:43" ht="43.5" customHeight="1" x14ac:dyDescent="0.3">
      <c r="A22" s="868"/>
      <c r="B22" s="871"/>
      <c r="C22" s="871"/>
      <c r="D22" s="871"/>
      <c r="E22" s="1490"/>
      <c r="F22" s="1577"/>
      <c r="G22" s="905"/>
      <c r="H22" s="45" t="s">
        <v>116</v>
      </c>
      <c r="I22" s="41">
        <v>0.2</v>
      </c>
      <c r="J22" s="1573"/>
      <c r="K22" s="877"/>
      <c r="L22" s="1565"/>
      <c r="M22" s="1052"/>
      <c r="N22" s="877"/>
      <c r="O22" s="1564"/>
      <c r="P22" s="877"/>
      <c r="Q22" s="877"/>
      <c r="R22" s="1545"/>
      <c r="S22" s="548">
        <v>8.3299999999999999E-2</v>
      </c>
      <c r="T22" s="547">
        <v>8.3299999999999999E-2</v>
      </c>
      <c r="U22" s="548">
        <v>8.3299999999999999E-2</v>
      </c>
      <c r="V22" s="547">
        <v>8.3299999999999999E-2</v>
      </c>
      <c r="W22" s="548">
        <v>8.3299999999999999E-2</v>
      </c>
      <c r="X22" s="547">
        <v>8.3299999999999999E-2</v>
      </c>
      <c r="Y22" s="548">
        <v>8.3299999999999999E-2</v>
      </c>
      <c r="Z22" s="547">
        <v>8.3299999999999999E-2</v>
      </c>
      <c r="AA22" s="548">
        <v>8.3299999999999999E-2</v>
      </c>
      <c r="AB22" s="547">
        <v>8.3299999999999999E-2</v>
      </c>
      <c r="AC22" s="548">
        <v>8.3299999999999999E-2</v>
      </c>
      <c r="AD22" s="547">
        <v>8.3299999999999999E-2</v>
      </c>
      <c r="AE22" s="507"/>
      <c r="AF22" s="507"/>
      <c r="AG22" s="507"/>
      <c r="AH22" s="507"/>
      <c r="AI22" s="326"/>
      <c r="AJ22" s="121"/>
      <c r="AK22" s="280"/>
      <c r="AL22" s="122"/>
      <c r="AM22" s="280"/>
      <c r="AN22" s="165"/>
      <c r="AO22" s="280"/>
      <c r="AP22" s="300"/>
      <c r="AQ22" s="351"/>
    </row>
    <row r="23" spans="1:43" ht="43.5" customHeight="1" thickBot="1" x14ac:dyDescent="0.35">
      <c r="A23" s="868"/>
      <c r="B23" s="871"/>
      <c r="C23" s="871"/>
      <c r="D23" s="871"/>
      <c r="E23" s="1490"/>
      <c r="F23" s="1577"/>
      <c r="G23" s="905"/>
      <c r="H23" s="46" t="s">
        <v>42</v>
      </c>
      <c r="I23" s="42">
        <v>0.2</v>
      </c>
      <c r="J23" s="1573"/>
      <c r="K23" s="877"/>
      <c r="L23" s="1565"/>
      <c r="M23" s="1052"/>
      <c r="N23" s="877"/>
      <c r="O23" s="1564"/>
      <c r="P23" s="877"/>
      <c r="Q23" s="877"/>
      <c r="R23" s="1545"/>
      <c r="S23" s="548">
        <v>8.3299999999999999E-2</v>
      </c>
      <c r="T23" s="547">
        <v>8.3299999999999999E-2</v>
      </c>
      <c r="U23" s="548">
        <v>8.3299999999999999E-2</v>
      </c>
      <c r="V23" s="547">
        <v>8.3299999999999999E-2</v>
      </c>
      <c r="W23" s="548">
        <v>8.3299999999999999E-2</v>
      </c>
      <c r="X23" s="547">
        <v>8.3299999999999999E-2</v>
      </c>
      <c r="Y23" s="548">
        <v>8.3299999999999999E-2</v>
      </c>
      <c r="Z23" s="547">
        <v>8.3299999999999999E-2</v>
      </c>
      <c r="AA23" s="548">
        <v>8.3299999999999999E-2</v>
      </c>
      <c r="AB23" s="547">
        <v>8.3299999999999999E-2</v>
      </c>
      <c r="AC23" s="548">
        <v>8.3299999999999999E-2</v>
      </c>
      <c r="AD23" s="547">
        <v>8.3299999999999999E-2</v>
      </c>
      <c r="AE23" s="507"/>
      <c r="AF23" s="507"/>
      <c r="AG23" s="507"/>
      <c r="AH23" s="507"/>
      <c r="AI23" s="326"/>
      <c r="AJ23" s="129"/>
      <c r="AK23" s="280"/>
      <c r="AL23" s="159"/>
      <c r="AM23" s="288"/>
      <c r="AN23" s="307"/>
      <c r="AO23" s="288"/>
      <c r="AP23" s="318"/>
      <c r="AQ23" s="351"/>
    </row>
    <row r="24" spans="1:43" s="8" customFormat="1" ht="16.2" thickBot="1" x14ac:dyDescent="0.35">
      <c r="A24" s="869"/>
      <c r="B24" s="872"/>
      <c r="C24" s="872"/>
      <c r="D24" s="872"/>
      <c r="E24" s="1491"/>
      <c r="F24" s="1578"/>
      <c r="G24" s="1054"/>
      <c r="H24" s="211"/>
      <c r="I24" s="212">
        <f>SUM(I19:I23)</f>
        <v>1</v>
      </c>
      <c r="J24" s="381"/>
      <c r="K24" s="382"/>
      <c r="L24" s="383"/>
      <c r="M24" s="363"/>
      <c r="N24" s="47"/>
      <c r="O24" s="811"/>
      <c r="P24" s="47"/>
      <c r="Q24" s="47"/>
      <c r="R24" s="541"/>
      <c r="S24" s="1576"/>
      <c r="T24" s="1576"/>
      <c r="U24" s="1576"/>
      <c r="V24" s="1576"/>
      <c r="W24" s="1576"/>
      <c r="X24" s="1576"/>
      <c r="Y24" s="1576"/>
      <c r="Z24" s="1576"/>
      <c r="AA24" s="1576"/>
      <c r="AB24" s="1576"/>
      <c r="AC24" s="1576"/>
      <c r="AD24" s="1576"/>
      <c r="AE24" s="1576"/>
      <c r="AF24" s="1576"/>
      <c r="AG24" s="1576"/>
      <c r="AH24" s="1576"/>
      <c r="AI24" s="328" t="e">
        <f>AVERAGE(AI19:AI23)</f>
        <v>#DIV/0!</v>
      </c>
      <c r="AJ24" s="245"/>
      <c r="AK24" s="328" t="e">
        <f>AVERAGE(AK19:AK23)</f>
        <v>#DIV/0!</v>
      </c>
      <c r="AL24" s="245"/>
      <c r="AM24" s="244" t="e">
        <f>AVERAGE(AM19:AM23)</f>
        <v>#DIV/0!</v>
      </c>
      <c r="AN24" s="245"/>
      <c r="AO24" s="244" t="e">
        <f>AVERAGE(AO19:AO23)</f>
        <v>#DIV/0!</v>
      </c>
      <c r="AP24" s="335"/>
      <c r="AQ24" s="303" t="e">
        <f>AVERAGE(AQ19:AQ23)</f>
        <v>#DIV/0!</v>
      </c>
    </row>
    <row r="25" spans="1:43" ht="36.75" customHeight="1" x14ac:dyDescent="0.3">
      <c r="A25" s="867" t="s">
        <v>97</v>
      </c>
      <c r="B25" s="870" t="s">
        <v>117</v>
      </c>
      <c r="C25" s="870" t="s">
        <v>107</v>
      </c>
      <c r="D25" s="870" t="s">
        <v>118</v>
      </c>
      <c r="E25" s="1504">
        <v>0.4</v>
      </c>
      <c r="F25" s="1579" t="s">
        <v>119</v>
      </c>
      <c r="G25" s="876" t="s">
        <v>120</v>
      </c>
      <c r="H25" s="283" t="s">
        <v>121</v>
      </c>
      <c r="I25" s="117">
        <v>0.1</v>
      </c>
      <c r="J25" s="219" t="s">
        <v>122</v>
      </c>
      <c r="K25" s="388">
        <v>1</v>
      </c>
      <c r="L25" s="389" t="s">
        <v>122</v>
      </c>
      <c r="M25" s="991" t="s">
        <v>102</v>
      </c>
      <c r="N25" s="901" t="s">
        <v>123</v>
      </c>
      <c r="O25" s="812">
        <v>0</v>
      </c>
      <c r="P25" s="40">
        <v>0</v>
      </c>
      <c r="Q25" s="40" t="s">
        <v>46</v>
      </c>
      <c r="R25" s="542" t="s">
        <v>124</v>
      </c>
      <c r="S25" s="490"/>
      <c r="T25" s="112"/>
      <c r="U25" s="490"/>
      <c r="V25" s="5"/>
      <c r="W25" s="490"/>
      <c r="X25" s="497"/>
      <c r="Y25" s="490"/>
      <c r="Z25" s="497"/>
      <c r="AA25" s="490"/>
      <c r="AB25" s="120"/>
      <c r="AC25" s="491"/>
      <c r="AD25" s="49"/>
      <c r="AE25" s="507"/>
      <c r="AF25" s="507"/>
      <c r="AG25" s="507"/>
      <c r="AH25" s="507"/>
      <c r="AI25" s="584"/>
      <c r="AJ25" s="121"/>
      <c r="AK25" s="280"/>
      <c r="AL25" s="121"/>
      <c r="AM25" s="280"/>
      <c r="AN25" s="165"/>
      <c r="AO25" s="280"/>
      <c r="AP25" s="300"/>
      <c r="AQ25" s="351"/>
    </row>
    <row r="26" spans="1:43" ht="36.75" customHeight="1" x14ac:dyDescent="0.3">
      <c r="A26" s="868"/>
      <c r="B26" s="871"/>
      <c r="C26" s="871"/>
      <c r="D26" s="871"/>
      <c r="E26" s="1490"/>
      <c r="F26" s="1577"/>
      <c r="G26" s="877"/>
      <c r="H26" s="45" t="s">
        <v>125</v>
      </c>
      <c r="I26" s="41">
        <v>0.05</v>
      </c>
      <c r="J26" s="47" t="s">
        <v>126</v>
      </c>
      <c r="K26" s="48">
        <v>1</v>
      </c>
      <c r="L26" s="373" t="s">
        <v>126</v>
      </c>
      <c r="M26" s="1242"/>
      <c r="N26" s="1140"/>
      <c r="O26" s="812">
        <v>0</v>
      </c>
      <c r="P26" s="40">
        <v>0</v>
      </c>
      <c r="Q26" s="40" t="s">
        <v>46</v>
      </c>
      <c r="R26" s="542" t="s">
        <v>124</v>
      </c>
      <c r="S26" s="490"/>
      <c r="T26" s="112"/>
      <c r="U26" s="490"/>
      <c r="V26" s="5"/>
      <c r="W26" s="490"/>
      <c r="X26" s="497"/>
      <c r="Y26" s="490"/>
      <c r="Z26" s="497"/>
      <c r="AA26" s="490"/>
      <c r="AB26" s="120"/>
      <c r="AC26" s="491"/>
      <c r="AD26" s="49"/>
      <c r="AE26" s="507"/>
      <c r="AF26" s="507"/>
      <c r="AG26" s="507"/>
      <c r="AH26" s="507"/>
      <c r="AI26" s="584"/>
      <c r="AJ26" s="121"/>
      <c r="AK26" s="280"/>
      <c r="AL26" s="121"/>
      <c r="AM26" s="280"/>
      <c r="AN26" s="165"/>
      <c r="AO26" s="280"/>
      <c r="AP26" s="300"/>
      <c r="AQ26" s="351"/>
    </row>
    <row r="27" spans="1:43" ht="36.75" customHeight="1" thickBot="1" x14ac:dyDescent="0.35">
      <c r="A27" s="868"/>
      <c r="B27" s="871"/>
      <c r="C27" s="871"/>
      <c r="D27" s="871"/>
      <c r="E27" s="1490"/>
      <c r="F27" s="1577"/>
      <c r="G27" s="877"/>
      <c r="H27" s="46" t="s">
        <v>127</v>
      </c>
      <c r="I27" s="42">
        <v>0.85</v>
      </c>
      <c r="J27" s="47" t="s">
        <v>128</v>
      </c>
      <c r="K27" s="48">
        <v>4</v>
      </c>
      <c r="L27" s="374" t="s">
        <v>129</v>
      </c>
      <c r="M27" s="989"/>
      <c r="N27" s="900"/>
      <c r="O27" s="812">
        <v>0</v>
      </c>
      <c r="P27" s="40">
        <v>0</v>
      </c>
      <c r="Q27" s="40" t="s">
        <v>124</v>
      </c>
      <c r="R27" s="542" t="s">
        <v>45</v>
      </c>
      <c r="S27" s="490"/>
      <c r="T27" s="112"/>
      <c r="U27" s="490"/>
      <c r="V27" s="5"/>
      <c r="W27" s="490"/>
      <c r="X27" s="497"/>
      <c r="Y27" s="490"/>
      <c r="Z27" s="497"/>
      <c r="AA27" s="490"/>
      <c r="AB27" s="120"/>
      <c r="AC27" s="491"/>
      <c r="AD27" s="49"/>
      <c r="AE27" s="507"/>
      <c r="AF27" s="507"/>
      <c r="AG27" s="507"/>
      <c r="AH27" s="507"/>
      <c r="AI27" s="584"/>
      <c r="AJ27" s="50"/>
      <c r="AK27" s="280"/>
      <c r="AL27" s="50"/>
      <c r="AM27" s="280"/>
      <c r="AN27" s="165"/>
      <c r="AO27" s="280"/>
      <c r="AP27" s="300"/>
      <c r="AQ27" s="351"/>
    </row>
    <row r="28" spans="1:43" s="8" customFormat="1" ht="16.2" thickBot="1" x14ac:dyDescent="0.35">
      <c r="A28" s="868"/>
      <c r="B28" s="871"/>
      <c r="C28" s="871"/>
      <c r="D28" s="871"/>
      <c r="E28" s="1490"/>
      <c r="F28" s="1577"/>
      <c r="G28" s="1545"/>
      <c r="H28" s="211"/>
      <c r="I28" s="212">
        <f>SUM(I25:I27)</f>
        <v>1</v>
      </c>
      <c r="J28" s="384"/>
      <c r="K28" s="367"/>
      <c r="L28" s="375"/>
      <c r="M28" s="369"/>
      <c r="N28" s="368"/>
      <c r="O28" s="813"/>
      <c r="P28" s="368"/>
      <c r="Q28" s="368"/>
      <c r="R28" s="543"/>
      <c r="S28" s="1576"/>
      <c r="T28" s="1576"/>
      <c r="U28" s="1576"/>
      <c r="V28" s="1576"/>
      <c r="W28" s="1576"/>
      <c r="X28" s="1576"/>
      <c r="Y28" s="1576"/>
      <c r="Z28" s="1576"/>
      <c r="AA28" s="1576"/>
      <c r="AB28" s="1576"/>
      <c r="AC28" s="1576"/>
      <c r="AD28" s="1576"/>
      <c r="AE28" s="1576"/>
      <c r="AF28" s="1576"/>
      <c r="AG28" s="1576"/>
      <c r="AH28" s="1576"/>
      <c r="AI28" s="328" t="e">
        <f>AVERAGE(AI25:AI27)</f>
        <v>#DIV/0!</v>
      </c>
      <c r="AJ28" s="245"/>
      <c r="AK28" s="244" t="e">
        <f>AVERAGE(AK25:AK27)</f>
        <v>#DIV/0!</v>
      </c>
      <c r="AL28" s="245"/>
      <c r="AM28" s="244" t="e">
        <f>AVERAGE(AM25:AM27)</f>
        <v>#DIV/0!</v>
      </c>
      <c r="AN28" s="245"/>
      <c r="AO28" s="244" t="e">
        <f>AVERAGE(AO25:AO27)</f>
        <v>#DIV/0!</v>
      </c>
      <c r="AP28" s="335"/>
      <c r="AQ28" s="303" t="e">
        <f>AVERAGE(AQ25:AQ27)</f>
        <v>#DIV/0!</v>
      </c>
    </row>
    <row r="29" spans="1:43" ht="45" customHeight="1" x14ac:dyDescent="0.3">
      <c r="A29" s="868"/>
      <c r="B29" s="871"/>
      <c r="C29" s="871"/>
      <c r="D29" s="871"/>
      <c r="E29" s="1490">
        <v>0.45</v>
      </c>
      <c r="F29" s="1577" t="s">
        <v>130</v>
      </c>
      <c r="G29" s="905" t="s">
        <v>131</v>
      </c>
      <c r="H29" s="904" t="s">
        <v>132</v>
      </c>
      <c r="I29" s="1580">
        <v>0.7</v>
      </c>
      <c r="J29" s="54" t="s">
        <v>133</v>
      </c>
      <c r="K29" s="53">
        <v>2</v>
      </c>
      <c r="L29" s="376" t="s">
        <v>134</v>
      </c>
      <c r="M29" s="991" t="s">
        <v>102</v>
      </c>
      <c r="N29" s="901" t="s">
        <v>123</v>
      </c>
      <c r="O29" s="812">
        <v>0</v>
      </c>
      <c r="P29" s="40">
        <v>0</v>
      </c>
      <c r="Q29" s="40" t="s">
        <v>46</v>
      </c>
      <c r="R29" s="542" t="s">
        <v>45</v>
      </c>
      <c r="S29" s="490"/>
      <c r="T29" s="112"/>
      <c r="U29" s="490"/>
      <c r="V29" s="5"/>
      <c r="W29" s="490"/>
      <c r="X29" s="497"/>
      <c r="Y29" s="490"/>
      <c r="Z29" s="497"/>
      <c r="AA29" s="490"/>
      <c r="AB29" s="120"/>
      <c r="AC29" s="491"/>
      <c r="AD29" s="49"/>
      <c r="AE29" s="507"/>
      <c r="AF29" s="507"/>
      <c r="AG29" s="507"/>
      <c r="AH29" s="507"/>
      <c r="AI29" s="584"/>
      <c r="AJ29" s="51"/>
      <c r="AK29" s="281"/>
      <c r="AL29" s="47"/>
      <c r="AM29" s="280"/>
      <c r="AN29" s="165"/>
      <c r="AO29" s="280"/>
      <c r="AP29" s="300"/>
      <c r="AQ29" s="351"/>
    </row>
    <row r="30" spans="1:43" ht="45" x14ac:dyDescent="0.3">
      <c r="A30" s="868"/>
      <c r="B30" s="871"/>
      <c r="C30" s="871"/>
      <c r="D30" s="871"/>
      <c r="E30" s="1490"/>
      <c r="F30" s="1577"/>
      <c r="G30" s="905"/>
      <c r="H30" s="871"/>
      <c r="I30" s="871"/>
      <c r="J30" s="52" t="s">
        <v>135</v>
      </c>
      <c r="K30" s="53">
        <v>3</v>
      </c>
      <c r="L30" s="376" t="s">
        <v>134</v>
      </c>
      <c r="M30" s="1242"/>
      <c r="N30" s="1140"/>
      <c r="O30" s="812">
        <v>0</v>
      </c>
      <c r="P30" s="40">
        <v>0</v>
      </c>
      <c r="Q30" s="40" t="s">
        <v>46</v>
      </c>
      <c r="R30" s="542" t="s">
        <v>45</v>
      </c>
      <c r="S30" s="490"/>
      <c r="T30" s="112"/>
      <c r="U30" s="490"/>
      <c r="V30" s="5"/>
      <c r="W30" s="490"/>
      <c r="X30" s="497"/>
      <c r="Y30" s="490"/>
      <c r="Z30" s="497"/>
      <c r="AA30" s="490"/>
      <c r="AB30" s="120"/>
      <c r="AC30" s="491"/>
      <c r="AD30" s="49"/>
      <c r="AE30" s="507"/>
      <c r="AF30" s="507"/>
      <c r="AG30" s="507"/>
      <c r="AH30" s="507"/>
      <c r="AI30" s="584"/>
      <c r="AJ30" s="51"/>
      <c r="AK30" s="281"/>
      <c r="AL30" s="51"/>
      <c r="AM30" s="280"/>
      <c r="AN30" s="165"/>
      <c r="AO30" s="280"/>
      <c r="AP30" s="300"/>
      <c r="AQ30" s="351"/>
    </row>
    <row r="31" spans="1:43" ht="45" x14ac:dyDescent="0.3">
      <c r="A31" s="868"/>
      <c r="B31" s="871"/>
      <c r="C31" s="871"/>
      <c r="D31" s="871"/>
      <c r="E31" s="1490"/>
      <c r="F31" s="1577"/>
      <c r="G31" s="905"/>
      <c r="H31" s="871"/>
      <c r="I31" s="871"/>
      <c r="J31" s="52" t="s">
        <v>136</v>
      </c>
      <c r="K31" s="53">
        <v>3</v>
      </c>
      <c r="L31" s="376" t="s">
        <v>134</v>
      </c>
      <c r="M31" s="1242"/>
      <c r="N31" s="1140"/>
      <c r="O31" s="812">
        <v>0</v>
      </c>
      <c r="P31" s="40">
        <v>0</v>
      </c>
      <c r="Q31" s="40" t="s">
        <v>46</v>
      </c>
      <c r="R31" s="542" t="s">
        <v>45</v>
      </c>
      <c r="S31" s="490"/>
      <c r="T31" s="112"/>
      <c r="U31" s="490"/>
      <c r="V31" s="5"/>
      <c r="W31" s="490"/>
      <c r="X31" s="497"/>
      <c r="Y31" s="490"/>
      <c r="Z31" s="497"/>
      <c r="AA31" s="490"/>
      <c r="AB31" s="120"/>
      <c r="AC31" s="491"/>
      <c r="AD31" s="49"/>
      <c r="AE31" s="507"/>
      <c r="AF31" s="507"/>
      <c r="AG31" s="507"/>
      <c r="AH31" s="507"/>
      <c r="AI31" s="584"/>
      <c r="AJ31" s="51"/>
      <c r="AK31" s="720"/>
      <c r="AL31" s="51"/>
      <c r="AM31" s="280"/>
      <c r="AN31" s="165"/>
      <c r="AO31" s="280"/>
      <c r="AP31" s="300"/>
      <c r="AQ31" s="351"/>
    </row>
    <row r="32" spans="1:43" ht="45" x14ac:dyDescent="0.3">
      <c r="A32" s="868"/>
      <c r="B32" s="871"/>
      <c r="C32" s="871"/>
      <c r="D32" s="871"/>
      <c r="E32" s="1490"/>
      <c r="F32" s="1577"/>
      <c r="G32" s="905"/>
      <c r="H32" s="871"/>
      <c r="I32" s="871"/>
      <c r="J32" s="52" t="s">
        <v>137</v>
      </c>
      <c r="K32" s="53">
        <v>4</v>
      </c>
      <c r="L32" s="376" t="s">
        <v>134</v>
      </c>
      <c r="M32" s="1242"/>
      <c r="N32" s="1140"/>
      <c r="O32" s="812">
        <v>0</v>
      </c>
      <c r="P32" s="40">
        <v>0</v>
      </c>
      <c r="Q32" s="40" t="s">
        <v>46</v>
      </c>
      <c r="R32" s="542" t="s">
        <v>45</v>
      </c>
      <c r="S32" s="490"/>
      <c r="T32" s="112"/>
      <c r="U32" s="490"/>
      <c r="V32" s="5"/>
      <c r="W32" s="490"/>
      <c r="X32" s="497"/>
      <c r="Y32" s="490"/>
      <c r="Z32" s="497"/>
      <c r="AA32" s="490"/>
      <c r="AB32" s="120"/>
      <c r="AC32" s="491"/>
      <c r="AD32" s="49"/>
      <c r="AE32" s="507"/>
      <c r="AF32" s="507"/>
      <c r="AG32" s="507"/>
      <c r="AH32" s="507"/>
      <c r="AI32" s="584"/>
      <c r="AJ32" s="51"/>
      <c r="AK32" s="720"/>
      <c r="AL32" s="51"/>
      <c r="AM32" s="280"/>
      <c r="AN32" s="165"/>
      <c r="AO32" s="280"/>
      <c r="AP32" s="300"/>
      <c r="AQ32" s="351"/>
    </row>
    <row r="33" spans="1:43" ht="45" x14ac:dyDescent="0.3">
      <c r="A33" s="868"/>
      <c r="B33" s="871"/>
      <c r="C33" s="871"/>
      <c r="D33" s="871"/>
      <c r="E33" s="1490"/>
      <c r="F33" s="1577"/>
      <c r="G33" s="905"/>
      <c r="H33" s="871"/>
      <c r="I33" s="871"/>
      <c r="J33" s="52" t="s">
        <v>138</v>
      </c>
      <c r="K33" s="53">
        <v>2</v>
      </c>
      <c r="L33" s="376" t="s">
        <v>134</v>
      </c>
      <c r="M33" s="1242"/>
      <c r="N33" s="1140"/>
      <c r="O33" s="812">
        <v>0</v>
      </c>
      <c r="P33" s="40">
        <v>0</v>
      </c>
      <c r="Q33" s="40" t="s">
        <v>46</v>
      </c>
      <c r="R33" s="542" t="s">
        <v>45</v>
      </c>
      <c r="S33" s="490"/>
      <c r="T33" s="112"/>
      <c r="U33" s="490"/>
      <c r="V33" s="5"/>
      <c r="W33" s="490"/>
      <c r="X33" s="497"/>
      <c r="Y33" s="490"/>
      <c r="Z33" s="497"/>
      <c r="AA33" s="490"/>
      <c r="AB33" s="120"/>
      <c r="AC33" s="491"/>
      <c r="AD33" s="49"/>
      <c r="AE33" s="507"/>
      <c r="AF33" s="507"/>
      <c r="AG33" s="507"/>
      <c r="AH33" s="507"/>
      <c r="AI33" s="584"/>
      <c r="AJ33" s="51"/>
      <c r="AK33" s="287"/>
      <c r="AL33" s="47"/>
      <c r="AM33" s="288"/>
      <c r="AN33" s="307"/>
      <c r="AO33" s="288"/>
      <c r="AP33" s="318"/>
      <c r="AQ33" s="351"/>
    </row>
    <row r="34" spans="1:43" ht="45" x14ac:dyDescent="0.3">
      <c r="A34" s="868"/>
      <c r="B34" s="871"/>
      <c r="C34" s="871"/>
      <c r="D34" s="871"/>
      <c r="E34" s="1490"/>
      <c r="F34" s="1577"/>
      <c r="G34" s="905"/>
      <c r="H34" s="871"/>
      <c r="I34" s="871"/>
      <c r="J34" s="52" t="s">
        <v>139</v>
      </c>
      <c r="K34" s="53">
        <v>1</v>
      </c>
      <c r="L34" s="376" t="s">
        <v>134</v>
      </c>
      <c r="M34" s="1242"/>
      <c r="N34" s="1140"/>
      <c r="O34" s="812">
        <v>0</v>
      </c>
      <c r="P34" s="40">
        <v>0</v>
      </c>
      <c r="Q34" s="40" t="s">
        <v>46</v>
      </c>
      <c r="R34" s="542" t="s">
        <v>45</v>
      </c>
      <c r="S34" s="490"/>
      <c r="T34" s="112"/>
      <c r="U34" s="490"/>
      <c r="V34" s="5"/>
      <c r="W34" s="490"/>
      <c r="X34" s="497"/>
      <c r="Y34" s="490"/>
      <c r="Z34" s="497"/>
      <c r="AA34" s="490"/>
      <c r="AB34" s="120"/>
      <c r="AC34" s="491"/>
      <c r="AD34" s="49"/>
      <c r="AE34" s="507"/>
      <c r="AF34" s="507"/>
      <c r="AG34" s="507"/>
      <c r="AH34" s="507"/>
      <c r="AI34" s="584"/>
      <c r="AJ34" s="51"/>
      <c r="AK34" s="281"/>
      <c r="AL34" s="47"/>
      <c r="AM34" s="280"/>
      <c r="AN34" s="165"/>
      <c r="AO34" s="280"/>
      <c r="AP34" s="300"/>
      <c r="AQ34" s="351"/>
    </row>
    <row r="35" spans="1:43" ht="45" x14ac:dyDescent="0.3">
      <c r="A35" s="868"/>
      <c r="B35" s="871"/>
      <c r="C35" s="871"/>
      <c r="D35" s="871"/>
      <c r="E35" s="1490"/>
      <c r="F35" s="1577"/>
      <c r="G35" s="905"/>
      <c r="H35" s="871"/>
      <c r="I35" s="871"/>
      <c r="J35" s="52" t="s">
        <v>140</v>
      </c>
      <c r="K35" s="53">
        <v>1</v>
      </c>
      <c r="L35" s="376" t="s">
        <v>134</v>
      </c>
      <c r="M35" s="1242"/>
      <c r="N35" s="1140"/>
      <c r="O35" s="812">
        <v>0</v>
      </c>
      <c r="P35" s="40">
        <v>0</v>
      </c>
      <c r="Q35" s="40" t="s">
        <v>46</v>
      </c>
      <c r="R35" s="542" t="s">
        <v>45</v>
      </c>
      <c r="S35" s="490"/>
      <c r="T35" s="112"/>
      <c r="U35" s="490"/>
      <c r="V35" s="5"/>
      <c r="W35" s="490"/>
      <c r="X35" s="497"/>
      <c r="Y35" s="490"/>
      <c r="Z35" s="497"/>
      <c r="AA35" s="490"/>
      <c r="AB35" s="120"/>
      <c r="AC35" s="491"/>
      <c r="AD35" s="49"/>
      <c r="AE35" s="507"/>
      <c r="AF35" s="507"/>
      <c r="AG35" s="507"/>
      <c r="AH35" s="507"/>
      <c r="AI35" s="584"/>
      <c r="AJ35" s="47"/>
      <c r="AK35" s="281"/>
      <c r="AL35" s="47"/>
      <c r="AM35" s="280"/>
      <c r="AN35" s="165"/>
      <c r="AO35" s="280"/>
      <c r="AP35" s="300"/>
      <c r="AQ35" s="351"/>
    </row>
    <row r="36" spans="1:43" ht="45" x14ac:dyDescent="0.3">
      <c r="A36" s="868"/>
      <c r="B36" s="871"/>
      <c r="C36" s="871"/>
      <c r="D36" s="871"/>
      <c r="E36" s="1490"/>
      <c r="F36" s="1577"/>
      <c r="G36" s="905"/>
      <c r="H36" s="871"/>
      <c r="I36" s="871"/>
      <c r="J36" s="52" t="s">
        <v>141</v>
      </c>
      <c r="K36" s="53">
        <v>1</v>
      </c>
      <c r="L36" s="376" t="s">
        <v>134</v>
      </c>
      <c r="M36" s="1242"/>
      <c r="N36" s="1140"/>
      <c r="O36" s="812">
        <v>0</v>
      </c>
      <c r="P36" s="40">
        <v>0</v>
      </c>
      <c r="Q36" s="40" t="s">
        <v>46</v>
      </c>
      <c r="R36" s="542" t="s">
        <v>45</v>
      </c>
      <c r="S36" s="490"/>
      <c r="T36" s="112"/>
      <c r="U36" s="490"/>
      <c r="V36" s="5"/>
      <c r="W36" s="490"/>
      <c r="X36" s="497"/>
      <c r="Y36" s="490"/>
      <c r="Z36" s="497"/>
      <c r="AA36" s="490"/>
      <c r="AB36" s="120"/>
      <c r="AC36" s="491"/>
      <c r="AD36" s="49"/>
      <c r="AE36" s="507"/>
      <c r="AF36" s="507"/>
      <c r="AG36" s="507"/>
      <c r="AH36" s="507"/>
      <c r="AI36" s="584"/>
      <c r="AJ36" s="51"/>
      <c r="AK36" s="281"/>
      <c r="AL36" s="51"/>
      <c r="AM36" s="280"/>
      <c r="AN36" s="165"/>
      <c r="AO36" s="280"/>
      <c r="AP36" s="300"/>
      <c r="AQ36" s="351"/>
    </row>
    <row r="37" spans="1:43" ht="45" x14ac:dyDescent="0.3">
      <c r="A37" s="868"/>
      <c r="B37" s="871"/>
      <c r="C37" s="871"/>
      <c r="D37" s="871"/>
      <c r="E37" s="1490"/>
      <c r="F37" s="1577"/>
      <c r="G37" s="905"/>
      <c r="H37" s="871"/>
      <c r="I37" s="871"/>
      <c r="J37" s="52" t="s">
        <v>142</v>
      </c>
      <c r="K37" s="53">
        <v>1</v>
      </c>
      <c r="L37" s="376" t="s">
        <v>134</v>
      </c>
      <c r="M37" s="1242"/>
      <c r="N37" s="1140"/>
      <c r="O37" s="812">
        <v>0</v>
      </c>
      <c r="P37" s="40">
        <v>0</v>
      </c>
      <c r="Q37" s="40" t="s">
        <v>46</v>
      </c>
      <c r="R37" s="542" t="s">
        <v>45</v>
      </c>
      <c r="S37" s="490"/>
      <c r="T37" s="112"/>
      <c r="U37" s="490"/>
      <c r="V37" s="5"/>
      <c r="W37" s="490"/>
      <c r="X37" s="497"/>
      <c r="Y37" s="490"/>
      <c r="Z37" s="497"/>
      <c r="AA37" s="490"/>
      <c r="AB37" s="120"/>
      <c r="AC37" s="491"/>
      <c r="AD37" s="49"/>
      <c r="AE37" s="507"/>
      <c r="AF37" s="507"/>
      <c r="AG37" s="507"/>
      <c r="AH37" s="507"/>
      <c r="AI37" s="584"/>
      <c r="AJ37" s="51"/>
      <c r="AK37" s="281"/>
      <c r="AL37" s="51"/>
      <c r="AM37" s="280"/>
      <c r="AN37" s="165"/>
      <c r="AO37" s="280"/>
      <c r="AP37" s="300"/>
      <c r="AQ37" s="351"/>
    </row>
    <row r="38" spans="1:43" ht="45" x14ac:dyDescent="0.3">
      <c r="A38" s="868"/>
      <c r="B38" s="871"/>
      <c r="C38" s="871"/>
      <c r="D38" s="871"/>
      <c r="E38" s="1490"/>
      <c r="F38" s="1577"/>
      <c r="G38" s="905"/>
      <c r="H38" s="871"/>
      <c r="I38" s="1497">
        <v>0.3</v>
      </c>
      <c r="J38" s="52" t="s">
        <v>143</v>
      </c>
      <c r="K38" s="53">
        <v>1</v>
      </c>
      <c r="L38" s="377" t="s">
        <v>144</v>
      </c>
      <c r="M38" s="1242"/>
      <c r="N38" s="1140"/>
      <c r="O38" s="812">
        <v>0</v>
      </c>
      <c r="P38" s="40">
        <v>0</v>
      </c>
      <c r="Q38" s="40" t="s">
        <v>145</v>
      </c>
      <c r="R38" s="542" t="s">
        <v>146</v>
      </c>
      <c r="S38" s="490"/>
      <c r="T38" s="112"/>
      <c r="U38" s="490"/>
      <c r="V38" s="5"/>
      <c r="W38" s="490"/>
      <c r="X38" s="497"/>
      <c r="Y38" s="490"/>
      <c r="Z38" s="497"/>
      <c r="AA38" s="490"/>
      <c r="AB38" s="120"/>
      <c r="AC38" s="491"/>
      <c r="AD38" s="49"/>
      <c r="AE38" s="507"/>
      <c r="AF38" s="507"/>
      <c r="AG38" s="507"/>
      <c r="AH38" s="507"/>
      <c r="AI38" s="583"/>
      <c r="AJ38" s="47"/>
      <c r="AK38" s="287"/>
      <c r="AL38" s="49"/>
      <c r="AM38" s="288"/>
      <c r="AN38" s="307"/>
      <c r="AO38" s="288"/>
      <c r="AP38" s="318"/>
      <c r="AQ38" s="351"/>
    </row>
    <row r="39" spans="1:43" ht="90" x14ac:dyDescent="0.3">
      <c r="A39" s="868"/>
      <c r="B39" s="871"/>
      <c r="C39" s="871"/>
      <c r="D39" s="871"/>
      <c r="E39" s="1490"/>
      <c r="F39" s="1577"/>
      <c r="G39" s="905"/>
      <c r="H39" s="871"/>
      <c r="I39" s="871"/>
      <c r="J39" s="54" t="s">
        <v>147</v>
      </c>
      <c r="K39" s="53">
        <v>2</v>
      </c>
      <c r="L39" s="376" t="s">
        <v>148</v>
      </c>
      <c r="M39" s="1242"/>
      <c r="N39" s="1140"/>
      <c r="O39" s="812">
        <v>0</v>
      </c>
      <c r="P39" s="40">
        <v>0</v>
      </c>
      <c r="Q39" s="40" t="s">
        <v>46</v>
      </c>
      <c r="R39" s="542" t="s">
        <v>45</v>
      </c>
      <c r="S39" s="490"/>
      <c r="T39" s="112"/>
      <c r="U39" s="490"/>
      <c r="V39" s="5"/>
      <c r="W39" s="490"/>
      <c r="X39" s="497"/>
      <c r="Y39" s="490"/>
      <c r="Z39" s="497"/>
      <c r="AA39" s="490"/>
      <c r="AB39" s="120"/>
      <c r="AC39" s="491"/>
      <c r="AD39" s="49"/>
      <c r="AE39" s="507"/>
      <c r="AF39" s="507"/>
      <c r="AG39" s="507"/>
      <c r="AH39" s="507"/>
      <c r="AI39" s="584"/>
      <c r="AJ39" s="47"/>
      <c r="AK39" s="281"/>
      <c r="AL39" s="49"/>
      <c r="AM39" s="280"/>
      <c r="AN39" s="165"/>
      <c r="AO39" s="280"/>
      <c r="AP39" s="300"/>
      <c r="AQ39" s="351"/>
    </row>
    <row r="40" spans="1:43" ht="45.6" thickBot="1" x14ac:dyDescent="0.35">
      <c r="A40" s="868"/>
      <c r="B40" s="871"/>
      <c r="C40" s="871"/>
      <c r="D40" s="871"/>
      <c r="E40" s="1490"/>
      <c r="F40" s="1577"/>
      <c r="G40" s="905"/>
      <c r="H40" s="901"/>
      <c r="I40" s="901"/>
      <c r="J40" s="52" t="s">
        <v>149</v>
      </c>
      <c r="K40" s="53">
        <v>1</v>
      </c>
      <c r="L40" s="377" t="s">
        <v>150</v>
      </c>
      <c r="M40" s="989"/>
      <c r="N40" s="900"/>
      <c r="O40" s="812">
        <v>0</v>
      </c>
      <c r="P40" s="40">
        <v>0</v>
      </c>
      <c r="Q40" s="40" t="s">
        <v>124</v>
      </c>
      <c r="R40" s="542" t="s">
        <v>44</v>
      </c>
      <c r="S40" s="490"/>
      <c r="T40" s="112"/>
      <c r="U40" s="490"/>
      <c r="V40" s="5"/>
      <c r="W40" s="490"/>
      <c r="X40" s="497"/>
      <c r="Y40" s="490"/>
      <c r="Z40" s="497"/>
      <c r="AA40" s="490"/>
      <c r="AB40" s="120"/>
      <c r="AC40" s="491"/>
      <c r="AD40" s="49"/>
      <c r="AE40" s="507"/>
      <c r="AF40" s="507"/>
      <c r="AG40" s="507"/>
      <c r="AH40" s="507"/>
      <c r="AI40" s="583"/>
      <c r="AJ40" s="51"/>
      <c r="AK40" s="287"/>
      <c r="AL40" s="47"/>
      <c r="AM40" s="288"/>
      <c r="AN40" s="307"/>
      <c r="AO40" s="288"/>
      <c r="AP40" s="318"/>
      <c r="AQ40" s="351"/>
    </row>
    <row r="41" spans="1:43" s="8" customFormat="1" ht="16.2" thickBot="1" x14ac:dyDescent="0.35">
      <c r="A41" s="868"/>
      <c r="B41" s="871"/>
      <c r="C41" s="871"/>
      <c r="D41" s="871"/>
      <c r="E41" s="1490"/>
      <c r="F41" s="1577"/>
      <c r="G41" s="1492"/>
      <c r="H41" s="211"/>
      <c r="I41" s="212">
        <f>SUM(I29:I40)</f>
        <v>1</v>
      </c>
      <c r="J41" s="385"/>
      <c r="K41" s="379"/>
      <c r="L41" s="378"/>
      <c r="M41" s="370"/>
      <c r="N41" s="178"/>
      <c r="O41" s="809"/>
      <c r="P41" s="178"/>
      <c r="Q41" s="178"/>
      <c r="R41" s="544"/>
      <c r="S41" s="1576"/>
      <c r="T41" s="1576"/>
      <c r="U41" s="1576"/>
      <c r="V41" s="1576"/>
      <c r="W41" s="1576"/>
      <c r="X41" s="1576"/>
      <c r="Y41" s="1576"/>
      <c r="Z41" s="1576"/>
      <c r="AA41" s="1576"/>
      <c r="AB41" s="1576"/>
      <c r="AC41" s="1576"/>
      <c r="AD41" s="1576"/>
      <c r="AE41" s="1576"/>
      <c r="AF41" s="1576"/>
      <c r="AG41" s="1576"/>
      <c r="AH41" s="1576"/>
      <c r="AI41" s="328" t="s">
        <v>612</v>
      </c>
      <c r="AJ41" s="245"/>
      <c r="AK41" s="328" t="e">
        <f>AVERAGE(AK29:AK40)</f>
        <v>#DIV/0!</v>
      </c>
      <c r="AL41" s="245"/>
      <c r="AM41" s="328" t="e">
        <f>AVERAGE(AM29:AM40)</f>
        <v>#DIV/0!</v>
      </c>
      <c r="AN41" s="245"/>
      <c r="AO41" s="328" t="e">
        <f>AVERAGE(AO29:AO40)</f>
        <v>#DIV/0!</v>
      </c>
      <c r="AP41" s="335"/>
      <c r="AQ41" s="303" t="e">
        <f>AVERAGE(AQ29:AQ40)</f>
        <v>#DIV/0!</v>
      </c>
    </row>
    <row r="42" spans="1:43" ht="75.599999999999994" thickBot="1" x14ac:dyDescent="0.35">
      <c r="A42" s="869"/>
      <c r="B42" s="872"/>
      <c r="C42" s="872"/>
      <c r="D42" s="872"/>
      <c r="E42" s="221">
        <v>0.05</v>
      </c>
      <c r="F42" s="390" t="s">
        <v>151</v>
      </c>
      <c r="G42" s="391" t="s">
        <v>152</v>
      </c>
      <c r="H42" s="392" t="s">
        <v>153</v>
      </c>
      <c r="I42" s="393">
        <v>1</v>
      </c>
      <c r="J42" s="394" t="s">
        <v>154</v>
      </c>
      <c r="K42" s="395">
        <v>2</v>
      </c>
      <c r="L42" s="396" t="s">
        <v>155</v>
      </c>
      <c r="M42" s="371" t="s">
        <v>102</v>
      </c>
      <c r="N42" s="55" t="s">
        <v>123</v>
      </c>
      <c r="O42" s="812">
        <v>0</v>
      </c>
      <c r="P42" s="40">
        <v>0</v>
      </c>
      <c r="Q42" s="40" t="s">
        <v>46</v>
      </c>
      <c r="R42" s="542" t="s">
        <v>45</v>
      </c>
      <c r="S42" s="490"/>
      <c r="T42" s="112"/>
      <c r="U42" s="490"/>
      <c r="V42" s="5"/>
      <c r="W42" s="490"/>
      <c r="X42" s="497"/>
      <c r="Y42" s="490"/>
      <c r="Z42" s="497"/>
      <c r="AA42" s="490"/>
      <c r="AB42" s="120"/>
      <c r="AC42" s="491"/>
      <c r="AD42" s="49"/>
      <c r="AE42" s="507"/>
      <c r="AF42" s="507"/>
      <c r="AG42" s="507"/>
      <c r="AH42" s="507"/>
      <c r="AI42" s="583"/>
      <c r="AJ42" s="129"/>
      <c r="AK42" s="287"/>
      <c r="AL42" s="47"/>
      <c r="AM42" s="288"/>
      <c r="AN42" s="307"/>
      <c r="AO42" s="288"/>
      <c r="AP42" s="318"/>
      <c r="AQ42" s="351"/>
    </row>
    <row r="43" spans="1:43" ht="23.25" customHeight="1" thickBot="1" x14ac:dyDescent="0.35">
      <c r="A43" s="425"/>
      <c r="B43" s="426"/>
      <c r="C43" s="426"/>
      <c r="D43" s="426"/>
      <c r="E43" s="427">
        <f>SUM(E13:E42)</f>
        <v>1</v>
      </c>
      <c r="F43" s="428" t="s">
        <v>156</v>
      </c>
      <c r="G43" s="429"/>
      <c r="H43" s="386"/>
      <c r="I43" s="387">
        <f>SUM(I42)</f>
        <v>1</v>
      </c>
      <c r="J43" s="430"/>
      <c r="K43" s="431"/>
      <c r="L43" s="432"/>
      <c r="M43" s="372"/>
      <c r="N43" s="56"/>
      <c r="O43" s="814">
        <v>0</v>
      </c>
      <c r="P43" s="57">
        <v>0</v>
      </c>
      <c r="Q43" s="58"/>
      <c r="R43" s="545"/>
      <c r="S43" s="1576"/>
      <c r="T43" s="1576"/>
      <c r="U43" s="1576"/>
      <c r="V43" s="1576"/>
      <c r="W43" s="1576"/>
      <c r="X43" s="1576"/>
      <c r="Y43" s="1576"/>
      <c r="Z43" s="1576"/>
      <c r="AA43" s="1576"/>
      <c r="AB43" s="1576"/>
      <c r="AC43" s="1576"/>
      <c r="AD43" s="1576"/>
      <c r="AE43" s="1576"/>
      <c r="AF43" s="1576"/>
      <c r="AG43" s="1576"/>
      <c r="AH43" s="1576"/>
      <c r="AI43" s="328">
        <v>0.17</v>
      </c>
      <c r="AJ43" s="245"/>
      <c r="AK43" s="328" t="e">
        <f>AVERAGE(AK42)</f>
        <v>#DIV/0!</v>
      </c>
      <c r="AL43" s="245"/>
      <c r="AM43" s="328" t="e">
        <f>AVERAGE(AM42)</f>
        <v>#DIV/0!</v>
      </c>
      <c r="AN43" s="245"/>
      <c r="AO43" s="328" t="e">
        <f>AVERAGE(AO42)</f>
        <v>#DIV/0!</v>
      </c>
      <c r="AP43" s="335"/>
      <c r="AQ43" s="303" t="e">
        <f>AVERAGE(AQ42)</f>
        <v>#DIV/0!</v>
      </c>
    </row>
    <row r="44" spans="1:43" ht="21" x14ac:dyDescent="0.3">
      <c r="A44" s="59"/>
      <c r="B44" s="59"/>
      <c r="C44" s="59"/>
      <c r="D44" s="59"/>
      <c r="E44" s="8"/>
      <c r="F44" s="60"/>
      <c r="G44" s="36"/>
      <c r="H44" s="61"/>
      <c r="I44" s="62"/>
      <c r="J44" s="63"/>
      <c r="K44" s="64"/>
      <c r="L44" s="8"/>
      <c r="M44" s="63"/>
      <c r="N44" s="63"/>
      <c r="O44" s="34"/>
      <c r="P44" s="34"/>
      <c r="Q44" s="65"/>
      <c r="R44" s="65"/>
      <c r="S44" s="34"/>
      <c r="T44" s="34"/>
      <c r="U44" s="34"/>
      <c r="V44" s="34"/>
      <c r="W44" s="34"/>
      <c r="X44" s="34"/>
      <c r="Y44" s="34"/>
      <c r="Z44" s="34"/>
      <c r="AA44" s="34"/>
      <c r="AB44" s="34"/>
      <c r="AC44" s="34"/>
      <c r="AD44" s="34"/>
      <c r="AE44" s="66"/>
      <c r="AF44" s="66"/>
      <c r="AG44" s="66"/>
      <c r="AH44" s="66"/>
      <c r="AI44" s="62"/>
      <c r="AJ44" s="67"/>
      <c r="AK44" s="62"/>
      <c r="AL44" s="35"/>
      <c r="AM44" s="62"/>
      <c r="AN44" s="34"/>
      <c r="AO44" s="62"/>
      <c r="AP44" s="34"/>
      <c r="AQ44" s="68"/>
    </row>
    <row r="45" spans="1:43" ht="18" x14ac:dyDescent="0.3">
      <c r="A45" s="59"/>
      <c r="B45" s="59"/>
      <c r="C45" s="59"/>
      <c r="D45" s="59"/>
      <c r="E45" s="8"/>
      <c r="F45" s="69" t="s">
        <v>157</v>
      </c>
      <c r="G45" s="70">
        <v>18</v>
      </c>
      <c r="H45" s="61"/>
      <c r="I45" s="62"/>
      <c r="J45" s="63"/>
      <c r="K45" s="64"/>
      <c r="L45" s="8"/>
      <c r="M45" s="63"/>
      <c r="N45" s="63"/>
      <c r="O45" s="34"/>
      <c r="P45" s="34"/>
      <c r="Q45" s="65"/>
      <c r="R45" s="65"/>
      <c r="S45" s="34"/>
      <c r="T45" s="34"/>
      <c r="U45" s="34"/>
      <c r="V45" s="34"/>
      <c r="W45" s="34"/>
      <c r="X45" s="34"/>
      <c r="Y45" s="34"/>
      <c r="Z45" s="34"/>
      <c r="AA45" s="34"/>
      <c r="AB45" s="34"/>
      <c r="AC45" s="34"/>
      <c r="AD45" s="34"/>
      <c r="AE45" s="66"/>
      <c r="AF45" s="66"/>
      <c r="AG45" s="66"/>
      <c r="AH45" s="66"/>
      <c r="AI45" s="62"/>
      <c r="AJ45" s="67"/>
      <c r="AK45" s="62"/>
      <c r="AL45" s="35"/>
      <c r="AM45" s="62"/>
      <c r="AN45" s="34"/>
      <c r="AO45" s="62"/>
      <c r="AP45" s="34"/>
      <c r="AQ45" s="68"/>
    </row>
    <row r="46" spans="1:43" ht="21" x14ac:dyDescent="0.3">
      <c r="A46" s="59"/>
      <c r="B46" s="59"/>
      <c r="C46" s="59"/>
      <c r="D46" s="59"/>
      <c r="E46" s="8"/>
      <c r="F46" s="60"/>
      <c r="G46" s="36"/>
      <c r="H46" s="61"/>
      <c r="I46" s="62"/>
      <c r="J46" s="63"/>
      <c r="K46" s="64"/>
      <c r="L46" s="8"/>
      <c r="M46" s="63"/>
      <c r="N46" s="63"/>
      <c r="O46" s="34"/>
      <c r="P46" s="34"/>
      <c r="Q46" s="65"/>
      <c r="R46" s="65"/>
      <c r="S46" s="34"/>
      <c r="T46" s="34"/>
      <c r="U46" s="34"/>
      <c r="V46" s="34"/>
      <c r="W46" s="34"/>
      <c r="X46" s="34"/>
      <c r="Y46" s="34"/>
      <c r="Z46" s="34"/>
      <c r="AA46" s="34"/>
      <c r="AB46" s="34"/>
      <c r="AC46" s="34"/>
      <c r="AD46" s="34"/>
      <c r="AE46" s="66"/>
      <c r="AF46" s="66"/>
      <c r="AG46" s="66"/>
      <c r="AH46" s="66"/>
      <c r="AI46" s="62"/>
      <c r="AJ46" s="67"/>
      <c r="AK46" s="62"/>
      <c r="AL46" s="35"/>
      <c r="AM46" s="62"/>
      <c r="AN46" s="34"/>
      <c r="AO46" s="62"/>
      <c r="AP46" s="34"/>
      <c r="AQ46" s="68"/>
    </row>
    <row r="47" spans="1:43" ht="15.6" x14ac:dyDescent="0.3">
      <c r="A47" s="59"/>
      <c r="B47" s="59"/>
      <c r="C47" s="59"/>
      <c r="D47" s="59"/>
      <c r="E47" s="8"/>
      <c r="F47" s="147" t="s">
        <v>561</v>
      </c>
      <c r="G47" s="152" t="e">
        <f>AI12</f>
        <v>#DIV/0!</v>
      </c>
      <c r="H47" s="61"/>
      <c r="I47" s="62"/>
      <c r="J47" s="63"/>
      <c r="K47" s="64"/>
      <c r="L47" s="8"/>
      <c r="M47" s="63"/>
      <c r="N47" s="63"/>
      <c r="O47" s="34"/>
      <c r="P47" s="34"/>
      <c r="Q47" s="65"/>
      <c r="R47" s="65"/>
      <c r="S47" s="34"/>
      <c r="T47" s="34"/>
      <c r="U47" s="34"/>
      <c r="V47" s="34"/>
      <c r="W47" s="34"/>
      <c r="X47" s="34"/>
      <c r="Y47" s="34"/>
      <c r="Z47" s="34"/>
      <c r="AA47" s="34"/>
      <c r="AB47" s="34"/>
      <c r="AC47" s="34"/>
      <c r="AD47" s="34"/>
      <c r="AE47" s="66"/>
      <c r="AF47" s="66"/>
      <c r="AG47" s="66"/>
      <c r="AH47" s="66"/>
      <c r="AI47" s="62"/>
      <c r="AJ47" s="67"/>
      <c r="AK47" s="62"/>
      <c r="AL47" s="35"/>
      <c r="AM47" s="62"/>
      <c r="AN47" s="34"/>
      <c r="AO47" s="62"/>
      <c r="AP47" s="34"/>
      <c r="AQ47" s="68"/>
    </row>
    <row r="48" spans="1:43" ht="15.6" x14ac:dyDescent="0.3">
      <c r="F48" s="147" t="s">
        <v>30</v>
      </c>
      <c r="G48" s="152" t="e">
        <f>AK12</f>
        <v>#DIV/0!</v>
      </c>
    </row>
    <row r="49" spans="6:7" ht="15.6" x14ac:dyDescent="0.3">
      <c r="F49" s="147" t="s">
        <v>31</v>
      </c>
      <c r="G49" s="152" t="e">
        <f>AM12</f>
        <v>#DIV/0!</v>
      </c>
    </row>
    <row r="50" spans="6:7" ht="15.6" x14ac:dyDescent="0.3">
      <c r="F50" s="147" t="s">
        <v>32</v>
      </c>
      <c r="G50" s="152" t="e">
        <f>AO12</f>
        <v>#DIV/0!</v>
      </c>
    </row>
    <row r="51" spans="6:7" ht="15.6" x14ac:dyDescent="0.3">
      <c r="F51" s="147" t="s">
        <v>33</v>
      </c>
      <c r="G51" s="152" t="e">
        <f>SUM(G47:G50)</f>
        <v>#DIV/0!</v>
      </c>
    </row>
    <row r="52" spans="6:7" x14ac:dyDescent="0.3">
      <c r="G52" s="7"/>
    </row>
  </sheetData>
  <mergeCells count="96">
    <mergeCell ref="S43:AH43"/>
    <mergeCell ref="E19:E24"/>
    <mergeCell ref="F19:F24"/>
    <mergeCell ref="G19:G24"/>
    <mergeCell ref="E29:E41"/>
    <mergeCell ref="E25:E28"/>
    <mergeCell ref="P19:P23"/>
    <mergeCell ref="S24:AH24"/>
    <mergeCell ref="S28:AH28"/>
    <mergeCell ref="F29:F41"/>
    <mergeCell ref="G29:G41"/>
    <mergeCell ref="F25:F28"/>
    <mergeCell ref="G25:G28"/>
    <mergeCell ref="I38:I40"/>
    <mergeCell ref="H29:H40"/>
    <mergeCell ref="I29:I37"/>
    <mergeCell ref="M29:M40"/>
    <mergeCell ref="N29:N40"/>
    <mergeCell ref="M25:M27"/>
    <mergeCell ref="N25:N27"/>
    <mergeCell ref="S41:AH41"/>
    <mergeCell ref="A25:A42"/>
    <mergeCell ref="B25:B42"/>
    <mergeCell ref="C25:C42"/>
    <mergeCell ref="D25:D42"/>
    <mergeCell ref="K19:K23"/>
    <mergeCell ref="C19:C24"/>
    <mergeCell ref="D19:D24"/>
    <mergeCell ref="A13:A24"/>
    <mergeCell ref="B13:B24"/>
    <mergeCell ref="C13:C18"/>
    <mergeCell ref="D13:D18"/>
    <mergeCell ref="J13:J17"/>
    <mergeCell ref="K13:K17"/>
    <mergeCell ref="J19:J23"/>
    <mergeCell ref="E13:E18"/>
    <mergeCell ref="F13:F18"/>
    <mergeCell ref="L19:L23"/>
    <mergeCell ref="M19:M23"/>
    <mergeCell ref="R13:R17"/>
    <mergeCell ref="AQ9:AQ10"/>
    <mergeCell ref="AK9:AK10"/>
    <mergeCell ref="AL9:AL10"/>
    <mergeCell ref="AM9:AM10"/>
    <mergeCell ref="AN9:AN10"/>
    <mergeCell ref="AO9:AO10"/>
    <mergeCell ref="AP9:AP10"/>
    <mergeCell ref="AE9:AE11"/>
    <mergeCell ref="AF9:AF11"/>
    <mergeCell ref="AG9:AG11"/>
    <mergeCell ref="AH9:AH11"/>
    <mergeCell ref="AI9:AI10"/>
    <mergeCell ref="S12:AH12"/>
    <mergeCell ref="Q19:Q23"/>
    <mergeCell ref="R19:R23"/>
    <mergeCell ref="N13:N17"/>
    <mergeCell ref="O13:O17"/>
    <mergeCell ref="P13:P17"/>
    <mergeCell ref="Q13:Q17"/>
    <mergeCell ref="N19:N23"/>
    <mergeCell ref="O19:O23"/>
    <mergeCell ref="G13:G18"/>
    <mergeCell ref="S9:AD9"/>
    <mergeCell ref="G9:G10"/>
    <mergeCell ref="H9:H10"/>
    <mergeCell ref="I9:I10"/>
    <mergeCell ref="J9:J10"/>
    <mergeCell ref="Q9:R9"/>
    <mergeCell ref="L13:L17"/>
    <mergeCell ref="M13:M17"/>
    <mergeCell ref="A12:D12"/>
    <mergeCell ref="E12:R12"/>
    <mergeCell ref="A1:F5"/>
    <mergeCell ref="AP1:AQ1"/>
    <mergeCell ref="AP2:AQ2"/>
    <mergeCell ref="AP3:AQ3"/>
    <mergeCell ref="A6:F7"/>
    <mergeCell ref="G6:J7"/>
    <mergeCell ref="D9:D11"/>
    <mergeCell ref="F9:F10"/>
    <mergeCell ref="O9:O10"/>
    <mergeCell ref="E11:F11"/>
    <mergeCell ref="G11:R11"/>
    <mergeCell ref="K9:K10"/>
    <mergeCell ref="L9:L10"/>
    <mergeCell ref="P9:P10"/>
    <mergeCell ref="A8:D8"/>
    <mergeCell ref="E8:R8"/>
    <mergeCell ref="S8:AD8"/>
    <mergeCell ref="AI8:AQ8"/>
    <mergeCell ref="AJ9:AJ10"/>
    <mergeCell ref="M9:M10"/>
    <mergeCell ref="N9:N10"/>
    <mergeCell ref="A9:A11"/>
    <mergeCell ref="B9:B11"/>
    <mergeCell ref="C9:C11"/>
  </mergeCell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B25AE-8AEA-4CCF-9D47-8A65D7CD789F}">
  <sheetPr>
    <tabColor rgb="FFFFFF00"/>
  </sheetPr>
  <dimension ref="A1:BL48"/>
  <sheetViews>
    <sheetView zoomScale="50" zoomScaleNormal="50" workbookViewId="0">
      <selection sqref="A1:F5"/>
    </sheetView>
  </sheetViews>
  <sheetFormatPr baseColWidth="10" defaultRowHeight="13.8" x14ac:dyDescent="0.3"/>
  <cols>
    <col min="1" max="1" width="16.33203125" style="314" customWidth="1"/>
    <col min="2" max="2" width="21.88671875" style="314" bestFit="1" customWidth="1"/>
    <col min="3" max="3" width="32.5546875" style="314" customWidth="1"/>
    <col min="4" max="4" width="18.44140625" style="314" customWidth="1"/>
    <col min="5" max="5" width="12" style="314" customWidth="1"/>
    <col min="6" max="6" width="43.109375" style="314" customWidth="1"/>
    <col min="7" max="7" width="29.5546875" style="314" customWidth="1"/>
    <col min="8" max="8" width="40.88671875" style="314" customWidth="1"/>
    <col min="9" max="9" width="10" style="314" customWidth="1"/>
    <col min="10" max="10" width="26.44140625" style="314" customWidth="1"/>
    <col min="11" max="11" width="17.109375" style="314" customWidth="1"/>
    <col min="12" max="12" width="19.109375" style="314" customWidth="1"/>
    <col min="13" max="13" width="18.44140625" style="314" customWidth="1"/>
    <col min="14" max="14" width="17.5546875" style="314" customWidth="1"/>
    <col min="15" max="15" width="18.88671875" style="314" customWidth="1"/>
    <col min="16" max="16" width="18.6640625" style="314" customWidth="1"/>
    <col min="17" max="18" width="15.88671875" style="314" customWidth="1"/>
    <col min="19" max="19" width="11.88671875" style="314" customWidth="1"/>
    <col min="20" max="20" width="8" style="314" customWidth="1"/>
    <col min="21" max="21" width="9.109375" style="314" customWidth="1"/>
    <col min="22" max="22" width="11.6640625" style="314" customWidth="1"/>
    <col min="23" max="23" width="10" style="314" customWidth="1"/>
    <col min="24" max="24" width="9.109375" style="314" customWidth="1"/>
    <col min="25" max="26" width="9.33203125" style="314" customWidth="1"/>
    <col min="27" max="27" width="9" style="314" customWidth="1"/>
    <col min="28" max="28" width="8.5546875" style="314" customWidth="1"/>
    <col min="29" max="30" width="9.109375" style="314" customWidth="1"/>
    <col min="31" max="33" width="15.44140625" style="314" customWidth="1"/>
    <col min="34" max="34" width="0.44140625" style="314" customWidth="1"/>
    <col min="35" max="35" width="12.6640625" style="314" customWidth="1"/>
    <col min="36" max="36" width="72.33203125" style="314" customWidth="1"/>
    <col min="37" max="37" width="12.6640625" style="314" customWidth="1"/>
    <col min="38" max="38" width="62.5546875" style="314" customWidth="1"/>
    <col min="39" max="39" width="12.6640625" style="314" customWidth="1"/>
    <col min="40" max="40" width="38.6640625" style="314" customWidth="1"/>
    <col min="41" max="41" width="12.6640625" style="314" customWidth="1"/>
    <col min="42" max="42" width="38.6640625" style="314" customWidth="1"/>
    <col min="43" max="43" width="13.6640625" style="314" customWidth="1"/>
    <col min="44" max="260" width="10.88671875" style="314"/>
    <col min="261" max="261" width="16.109375" style="314" customWidth="1"/>
    <col min="262" max="262" width="43.109375" style="314" customWidth="1"/>
    <col min="263" max="263" width="29.5546875" style="314" customWidth="1"/>
    <col min="264" max="264" width="34.109375" style="314" customWidth="1"/>
    <col min="265" max="265" width="7.5546875" style="314" customWidth="1"/>
    <col min="266" max="266" width="26.44140625" style="314" customWidth="1"/>
    <col min="267" max="267" width="17.109375" style="314" customWidth="1"/>
    <col min="268" max="268" width="19.109375" style="314" customWidth="1"/>
    <col min="269" max="269" width="18.44140625" style="314" customWidth="1"/>
    <col min="270" max="270" width="17.5546875" style="314" customWidth="1"/>
    <col min="271" max="271" width="18.88671875" style="314" customWidth="1"/>
    <col min="272" max="272" width="18.6640625" style="314" customWidth="1"/>
    <col min="273" max="274" width="15.88671875" style="314" customWidth="1"/>
    <col min="275" max="275" width="11.88671875" style="314" customWidth="1"/>
    <col min="276" max="276" width="8" style="314" customWidth="1"/>
    <col min="277" max="277" width="9.109375" style="314" customWidth="1"/>
    <col min="278" max="278" width="11.6640625" style="314" customWidth="1"/>
    <col min="279" max="279" width="10" style="314" customWidth="1"/>
    <col min="280" max="280" width="9.109375" style="314" customWidth="1"/>
    <col min="281" max="282" width="9.33203125" style="314" customWidth="1"/>
    <col min="283" max="283" width="9" style="314" customWidth="1"/>
    <col min="284" max="284" width="8.5546875" style="314" customWidth="1"/>
    <col min="285" max="285" width="9.109375" style="314" customWidth="1"/>
    <col min="286" max="286" width="8.109375" style="314" customWidth="1"/>
    <col min="287" max="290" width="15.44140625" style="314" customWidth="1"/>
    <col min="291" max="291" width="11.6640625" style="314" customWidth="1"/>
    <col min="292" max="292" width="66.33203125" style="314" customWidth="1"/>
    <col min="293" max="293" width="9.5546875" style="314" customWidth="1"/>
    <col min="294" max="294" width="60.44140625" style="314" customWidth="1"/>
    <col min="295" max="295" width="13.44140625" style="314" customWidth="1"/>
    <col min="296" max="296" width="56.109375" style="314" customWidth="1"/>
    <col min="297" max="297" width="9.5546875" style="314" customWidth="1"/>
    <col min="298" max="298" width="58.6640625" style="314" customWidth="1"/>
    <col min="299" max="299" width="9.5546875" style="314" customWidth="1"/>
    <col min="300" max="516" width="10.88671875" style="314"/>
    <col min="517" max="517" width="16.109375" style="314" customWidth="1"/>
    <col min="518" max="518" width="43.109375" style="314" customWidth="1"/>
    <col min="519" max="519" width="29.5546875" style="314" customWidth="1"/>
    <col min="520" max="520" width="34.109375" style="314" customWidth="1"/>
    <col min="521" max="521" width="7.5546875" style="314" customWidth="1"/>
    <col min="522" max="522" width="26.44140625" style="314" customWidth="1"/>
    <col min="523" max="523" width="17.109375" style="314" customWidth="1"/>
    <col min="524" max="524" width="19.109375" style="314" customWidth="1"/>
    <col min="525" max="525" width="18.44140625" style="314" customWidth="1"/>
    <col min="526" max="526" width="17.5546875" style="314" customWidth="1"/>
    <col min="527" max="527" width="18.88671875" style="314" customWidth="1"/>
    <col min="528" max="528" width="18.6640625" style="314" customWidth="1"/>
    <col min="529" max="530" width="15.88671875" style="314" customWidth="1"/>
    <col min="531" max="531" width="11.88671875" style="314" customWidth="1"/>
    <col min="532" max="532" width="8" style="314" customWidth="1"/>
    <col min="533" max="533" width="9.109375" style="314" customWidth="1"/>
    <col min="534" max="534" width="11.6640625" style="314" customWidth="1"/>
    <col min="535" max="535" width="10" style="314" customWidth="1"/>
    <col min="536" max="536" width="9.109375" style="314" customWidth="1"/>
    <col min="537" max="538" width="9.33203125" style="314" customWidth="1"/>
    <col min="539" max="539" width="9" style="314" customWidth="1"/>
    <col min="540" max="540" width="8.5546875" style="314" customWidth="1"/>
    <col min="541" max="541" width="9.109375" style="314" customWidth="1"/>
    <col min="542" max="542" width="8.109375" style="314" customWidth="1"/>
    <col min="543" max="546" width="15.44140625" style="314" customWidth="1"/>
    <col min="547" max="547" width="11.6640625" style="314" customWidth="1"/>
    <col min="548" max="548" width="66.33203125" style="314" customWidth="1"/>
    <col min="549" max="549" width="9.5546875" style="314" customWidth="1"/>
    <col min="550" max="550" width="60.44140625" style="314" customWidth="1"/>
    <col min="551" max="551" width="13.44140625" style="314" customWidth="1"/>
    <col min="552" max="552" width="56.109375" style="314" customWidth="1"/>
    <col min="553" max="553" width="9.5546875" style="314" customWidth="1"/>
    <col min="554" max="554" width="58.6640625" style="314" customWidth="1"/>
    <col min="555" max="555" width="9.5546875" style="314" customWidth="1"/>
    <col min="556" max="772" width="10.88671875" style="314"/>
    <col min="773" max="773" width="16.109375" style="314" customWidth="1"/>
    <col min="774" max="774" width="43.109375" style="314" customWidth="1"/>
    <col min="775" max="775" width="29.5546875" style="314" customWidth="1"/>
    <col min="776" max="776" width="34.109375" style="314" customWidth="1"/>
    <col min="777" max="777" width="7.5546875" style="314" customWidth="1"/>
    <col min="778" max="778" width="26.44140625" style="314" customWidth="1"/>
    <col min="779" max="779" width="17.109375" style="314" customWidth="1"/>
    <col min="780" max="780" width="19.109375" style="314" customWidth="1"/>
    <col min="781" max="781" width="18.44140625" style="314" customWidth="1"/>
    <col min="782" max="782" width="17.5546875" style="314" customWidth="1"/>
    <col min="783" max="783" width="18.88671875" style="314" customWidth="1"/>
    <col min="784" max="784" width="18.6640625" style="314" customWidth="1"/>
    <col min="785" max="786" width="15.88671875" style="314" customWidth="1"/>
    <col min="787" max="787" width="11.88671875" style="314" customWidth="1"/>
    <col min="788" max="788" width="8" style="314" customWidth="1"/>
    <col min="789" max="789" width="9.109375" style="314" customWidth="1"/>
    <col min="790" max="790" width="11.6640625" style="314" customWidth="1"/>
    <col min="791" max="791" width="10" style="314" customWidth="1"/>
    <col min="792" max="792" width="9.109375" style="314" customWidth="1"/>
    <col min="793" max="794" width="9.33203125" style="314" customWidth="1"/>
    <col min="795" max="795" width="9" style="314" customWidth="1"/>
    <col min="796" max="796" width="8.5546875" style="314" customWidth="1"/>
    <col min="797" max="797" width="9.109375" style="314" customWidth="1"/>
    <col min="798" max="798" width="8.109375" style="314" customWidth="1"/>
    <col min="799" max="802" width="15.44140625" style="314" customWidth="1"/>
    <col min="803" max="803" width="11.6640625" style="314" customWidth="1"/>
    <col min="804" max="804" width="66.33203125" style="314" customWidth="1"/>
    <col min="805" max="805" width="9.5546875" style="314" customWidth="1"/>
    <col min="806" max="806" width="60.44140625" style="314" customWidth="1"/>
    <col min="807" max="807" width="13.44140625" style="314" customWidth="1"/>
    <col min="808" max="808" width="56.109375" style="314" customWidth="1"/>
    <col min="809" max="809" width="9.5546875" style="314" customWidth="1"/>
    <col min="810" max="810" width="58.6640625" style="314" customWidth="1"/>
    <col min="811" max="811" width="9.5546875" style="314" customWidth="1"/>
    <col min="812" max="1028" width="10.88671875" style="314"/>
    <col min="1029" max="1029" width="16.109375" style="314" customWidth="1"/>
    <col min="1030" max="1030" width="43.109375" style="314" customWidth="1"/>
    <col min="1031" max="1031" width="29.5546875" style="314" customWidth="1"/>
    <col min="1032" max="1032" width="34.109375" style="314" customWidth="1"/>
    <col min="1033" max="1033" width="7.5546875" style="314" customWidth="1"/>
    <col min="1034" max="1034" width="26.44140625" style="314" customWidth="1"/>
    <col min="1035" max="1035" width="17.109375" style="314" customWidth="1"/>
    <col min="1036" max="1036" width="19.109375" style="314" customWidth="1"/>
    <col min="1037" max="1037" width="18.44140625" style="314" customWidth="1"/>
    <col min="1038" max="1038" width="17.5546875" style="314" customWidth="1"/>
    <col min="1039" max="1039" width="18.88671875" style="314" customWidth="1"/>
    <col min="1040" max="1040" width="18.6640625" style="314" customWidth="1"/>
    <col min="1041" max="1042" width="15.88671875" style="314" customWidth="1"/>
    <col min="1043" max="1043" width="11.88671875" style="314" customWidth="1"/>
    <col min="1044" max="1044" width="8" style="314" customWidth="1"/>
    <col min="1045" max="1045" width="9.109375" style="314" customWidth="1"/>
    <col min="1046" max="1046" width="11.6640625" style="314" customWidth="1"/>
    <col min="1047" max="1047" width="10" style="314" customWidth="1"/>
    <col min="1048" max="1048" width="9.109375" style="314" customWidth="1"/>
    <col min="1049" max="1050" width="9.33203125" style="314" customWidth="1"/>
    <col min="1051" max="1051" width="9" style="314" customWidth="1"/>
    <col min="1052" max="1052" width="8.5546875" style="314" customWidth="1"/>
    <col min="1053" max="1053" width="9.109375" style="314" customWidth="1"/>
    <col min="1054" max="1054" width="8.109375" style="314" customWidth="1"/>
    <col min="1055" max="1058" width="15.44140625" style="314" customWidth="1"/>
    <col min="1059" max="1059" width="11.6640625" style="314" customWidth="1"/>
    <col min="1060" max="1060" width="66.33203125" style="314" customWidth="1"/>
    <col min="1061" max="1061" width="9.5546875" style="314" customWidth="1"/>
    <col min="1062" max="1062" width="60.44140625" style="314" customWidth="1"/>
    <col min="1063" max="1063" width="13.44140625" style="314" customWidth="1"/>
    <col min="1064" max="1064" width="56.109375" style="314" customWidth="1"/>
    <col min="1065" max="1065" width="9.5546875" style="314" customWidth="1"/>
    <col min="1066" max="1066" width="58.6640625" style="314" customWidth="1"/>
    <col min="1067" max="1067" width="9.5546875" style="314" customWidth="1"/>
    <col min="1068" max="1284" width="10.88671875" style="314"/>
    <col min="1285" max="1285" width="16.109375" style="314" customWidth="1"/>
    <col min="1286" max="1286" width="43.109375" style="314" customWidth="1"/>
    <col min="1287" max="1287" width="29.5546875" style="314" customWidth="1"/>
    <col min="1288" max="1288" width="34.109375" style="314" customWidth="1"/>
    <col min="1289" max="1289" width="7.5546875" style="314" customWidth="1"/>
    <col min="1290" max="1290" width="26.44140625" style="314" customWidth="1"/>
    <col min="1291" max="1291" width="17.109375" style="314" customWidth="1"/>
    <col min="1292" max="1292" width="19.109375" style="314" customWidth="1"/>
    <col min="1293" max="1293" width="18.44140625" style="314" customWidth="1"/>
    <col min="1294" max="1294" width="17.5546875" style="314" customWidth="1"/>
    <col min="1295" max="1295" width="18.88671875" style="314" customWidth="1"/>
    <col min="1296" max="1296" width="18.6640625" style="314" customWidth="1"/>
    <col min="1297" max="1298" width="15.88671875" style="314" customWidth="1"/>
    <col min="1299" max="1299" width="11.88671875" style="314" customWidth="1"/>
    <col min="1300" max="1300" width="8" style="314" customWidth="1"/>
    <col min="1301" max="1301" width="9.109375" style="314" customWidth="1"/>
    <col min="1302" max="1302" width="11.6640625" style="314" customWidth="1"/>
    <col min="1303" max="1303" width="10" style="314" customWidth="1"/>
    <col min="1304" max="1304" width="9.109375" style="314" customWidth="1"/>
    <col min="1305" max="1306" width="9.33203125" style="314" customWidth="1"/>
    <col min="1307" max="1307" width="9" style="314" customWidth="1"/>
    <col min="1308" max="1308" width="8.5546875" style="314" customWidth="1"/>
    <col min="1309" max="1309" width="9.109375" style="314" customWidth="1"/>
    <col min="1310" max="1310" width="8.109375" style="314" customWidth="1"/>
    <col min="1311" max="1314" width="15.44140625" style="314" customWidth="1"/>
    <col min="1315" max="1315" width="11.6640625" style="314" customWidth="1"/>
    <col min="1316" max="1316" width="66.33203125" style="314" customWidth="1"/>
    <col min="1317" max="1317" width="9.5546875" style="314" customWidth="1"/>
    <col min="1318" max="1318" width="60.44140625" style="314" customWidth="1"/>
    <col min="1319" max="1319" width="13.44140625" style="314" customWidth="1"/>
    <col min="1320" max="1320" width="56.109375" style="314" customWidth="1"/>
    <col min="1321" max="1321" width="9.5546875" style="314" customWidth="1"/>
    <col min="1322" max="1322" width="58.6640625" style="314" customWidth="1"/>
    <col min="1323" max="1323" width="9.5546875" style="314" customWidth="1"/>
    <col min="1324" max="1540" width="10.88671875" style="314"/>
    <col min="1541" max="1541" width="16.109375" style="314" customWidth="1"/>
    <col min="1542" max="1542" width="43.109375" style="314" customWidth="1"/>
    <col min="1543" max="1543" width="29.5546875" style="314" customWidth="1"/>
    <col min="1544" max="1544" width="34.109375" style="314" customWidth="1"/>
    <col min="1545" max="1545" width="7.5546875" style="314" customWidth="1"/>
    <col min="1546" max="1546" width="26.44140625" style="314" customWidth="1"/>
    <col min="1547" max="1547" width="17.109375" style="314" customWidth="1"/>
    <col min="1548" max="1548" width="19.109375" style="314" customWidth="1"/>
    <col min="1549" max="1549" width="18.44140625" style="314" customWidth="1"/>
    <col min="1550" max="1550" width="17.5546875" style="314" customWidth="1"/>
    <col min="1551" max="1551" width="18.88671875" style="314" customWidth="1"/>
    <col min="1552" max="1552" width="18.6640625" style="314" customWidth="1"/>
    <col min="1553" max="1554" width="15.88671875" style="314" customWidth="1"/>
    <col min="1555" max="1555" width="11.88671875" style="314" customWidth="1"/>
    <col min="1556" max="1556" width="8" style="314" customWidth="1"/>
    <col min="1557" max="1557" width="9.109375" style="314" customWidth="1"/>
    <col min="1558" max="1558" width="11.6640625" style="314" customWidth="1"/>
    <col min="1559" max="1559" width="10" style="314" customWidth="1"/>
    <col min="1560" max="1560" width="9.109375" style="314" customWidth="1"/>
    <col min="1561" max="1562" width="9.33203125" style="314" customWidth="1"/>
    <col min="1563" max="1563" width="9" style="314" customWidth="1"/>
    <col min="1564" max="1564" width="8.5546875" style="314" customWidth="1"/>
    <col min="1565" max="1565" width="9.109375" style="314" customWidth="1"/>
    <col min="1566" max="1566" width="8.109375" style="314" customWidth="1"/>
    <col min="1567" max="1570" width="15.44140625" style="314" customWidth="1"/>
    <col min="1571" max="1571" width="11.6640625" style="314" customWidth="1"/>
    <col min="1572" max="1572" width="66.33203125" style="314" customWidth="1"/>
    <col min="1573" max="1573" width="9.5546875" style="314" customWidth="1"/>
    <col min="1574" max="1574" width="60.44140625" style="314" customWidth="1"/>
    <col min="1575" max="1575" width="13.44140625" style="314" customWidth="1"/>
    <col min="1576" max="1576" width="56.109375" style="314" customWidth="1"/>
    <col min="1577" max="1577" width="9.5546875" style="314" customWidth="1"/>
    <col min="1578" max="1578" width="58.6640625" style="314" customWidth="1"/>
    <col min="1579" max="1579" width="9.5546875" style="314" customWidth="1"/>
    <col min="1580" max="1796" width="10.88671875" style="314"/>
    <col min="1797" max="1797" width="16.109375" style="314" customWidth="1"/>
    <col min="1798" max="1798" width="43.109375" style="314" customWidth="1"/>
    <col min="1799" max="1799" width="29.5546875" style="314" customWidth="1"/>
    <col min="1800" max="1800" width="34.109375" style="314" customWidth="1"/>
    <col min="1801" max="1801" width="7.5546875" style="314" customWidth="1"/>
    <col min="1802" max="1802" width="26.44140625" style="314" customWidth="1"/>
    <col min="1803" max="1803" width="17.109375" style="314" customWidth="1"/>
    <col min="1804" max="1804" width="19.109375" style="314" customWidth="1"/>
    <col min="1805" max="1805" width="18.44140625" style="314" customWidth="1"/>
    <col min="1806" max="1806" width="17.5546875" style="314" customWidth="1"/>
    <col min="1807" max="1807" width="18.88671875" style="314" customWidth="1"/>
    <col min="1808" max="1808" width="18.6640625" style="314" customWidth="1"/>
    <col min="1809" max="1810" width="15.88671875" style="314" customWidth="1"/>
    <col min="1811" max="1811" width="11.88671875" style="314" customWidth="1"/>
    <col min="1812" max="1812" width="8" style="314" customWidth="1"/>
    <col min="1813" max="1813" width="9.109375" style="314" customWidth="1"/>
    <col min="1814" max="1814" width="11.6640625" style="314" customWidth="1"/>
    <col min="1815" max="1815" width="10" style="314" customWidth="1"/>
    <col min="1816" max="1816" width="9.109375" style="314" customWidth="1"/>
    <col min="1817" max="1818" width="9.33203125" style="314" customWidth="1"/>
    <col min="1819" max="1819" width="9" style="314" customWidth="1"/>
    <col min="1820" max="1820" width="8.5546875" style="314" customWidth="1"/>
    <col min="1821" max="1821" width="9.109375" style="314" customWidth="1"/>
    <col min="1822" max="1822" width="8.109375" style="314" customWidth="1"/>
    <col min="1823" max="1826" width="15.44140625" style="314" customWidth="1"/>
    <col min="1827" max="1827" width="11.6640625" style="314" customWidth="1"/>
    <col min="1828" max="1828" width="66.33203125" style="314" customWidth="1"/>
    <col min="1829" max="1829" width="9.5546875" style="314" customWidth="1"/>
    <col min="1830" max="1830" width="60.44140625" style="314" customWidth="1"/>
    <col min="1831" max="1831" width="13.44140625" style="314" customWidth="1"/>
    <col min="1832" max="1832" width="56.109375" style="314" customWidth="1"/>
    <col min="1833" max="1833" width="9.5546875" style="314" customWidth="1"/>
    <col min="1834" max="1834" width="58.6640625" style="314" customWidth="1"/>
    <col min="1835" max="1835" width="9.5546875" style="314" customWidth="1"/>
    <col min="1836" max="2052" width="10.88671875" style="314"/>
    <col min="2053" max="2053" width="16.109375" style="314" customWidth="1"/>
    <col min="2054" max="2054" width="43.109375" style="314" customWidth="1"/>
    <col min="2055" max="2055" width="29.5546875" style="314" customWidth="1"/>
    <col min="2056" max="2056" width="34.109375" style="314" customWidth="1"/>
    <col min="2057" max="2057" width="7.5546875" style="314" customWidth="1"/>
    <col min="2058" max="2058" width="26.44140625" style="314" customWidth="1"/>
    <col min="2059" max="2059" width="17.109375" style="314" customWidth="1"/>
    <col min="2060" max="2060" width="19.109375" style="314" customWidth="1"/>
    <col min="2061" max="2061" width="18.44140625" style="314" customWidth="1"/>
    <col min="2062" max="2062" width="17.5546875" style="314" customWidth="1"/>
    <col min="2063" max="2063" width="18.88671875" style="314" customWidth="1"/>
    <col min="2064" max="2064" width="18.6640625" style="314" customWidth="1"/>
    <col min="2065" max="2066" width="15.88671875" style="314" customWidth="1"/>
    <col min="2067" max="2067" width="11.88671875" style="314" customWidth="1"/>
    <col min="2068" max="2068" width="8" style="314" customWidth="1"/>
    <col min="2069" max="2069" width="9.109375" style="314" customWidth="1"/>
    <col min="2070" max="2070" width="11.6640625" style="314" customWidth="1"/>
    <col min="2071" max="2071" width="10" style="314" customWidth="1"/>
    <col min="2072" max="2072" width="9.109375" style="314" customWidth="1"/>
    <col min="2073" max="2074" width="9.33203125" style="314" customWidth="1"/>
    <col min="2075" max="2075" width="9" style="314" customWidth="1"/>
    <col min="2076" max="2076" width="8.5546875" style="314" customWidth="1"/>
    <col min="2077" max="2077" width="9.109375" style="314" customWidth="1"/>
    <col min="2078" max="2078" width="8.109375" style="314" customWidth="1"/>
    <col min="2079" max="2082" width="15.44140625" style="314" customWidth="1"/>
    <col min="2083" max="2083" width="11.6640625" style="314" customWidth="1"/>
    <col min="2084" max="2084" width="66.33203125" style="314" customWidth="1"/>
    <col min="2085" max="2085" width="9.5546875" style="314" customWidth="1"/>
    <col min="2086" max="2086" width="60.44140625" style="314" customWidth="1"/>
    <col min="2087" max="2087" width="13.44140625" style="314" customWidth="1"/>
    <col min="2088" max="2088" width="56.109375" style="314" customWidth="1"/>
    <col min="2089" max="2089" width="9.5546875" style="314" customWidth="1"/>
    <col min="2090" max="2090" width="58.6640625" style="314" customWidth="1"/>
    <col min="2091" max="2091" width="9.5546875" style="314" customWidth="1"/>
    <col min="2092" max="2308" width="10.88671875" style="314"/>
    <col min="2309" max="2309" width="16.109375" style="314" customWidth="1"/>
    <col min="2310" max="2310" width="43.109375" style="314" customWidth="1"/>
    <col min="2311" max="2311" width="29.5546875" style="314" customWidth="1"/>
    <col min="2312" max="2312" width="34.109375" style="314" customWidth="1"/>
    <col min="2313" max="2313" width="7.5546875" style="314" customWidth="1"/>
    <col min="2314" max="2314" width="26.44140625" style="314" customWidth="1"/>
    <col min="2315" max="2315" width="17.109375" style="314" customWidth="1"/>
    <col min="2316" max="2316" width="19.109375" style="314" customWidth="1"/>
    <col min="2317" max="2317" width="18.44140625" style="314" customWidth="1"/>
    <col min="2318" max="2318" width="17.5546875" style="314" customWidth="1"/>
    <col min="2319" max="2319" width="18.88671875" style="314" customWidth="1"/>
    <col min="2320" max="2320" width="18.6640625" style="314" customWidth="1"/>
    <col min="2321" max="2322" width="15.88671875" style="314" customWidth="1"/>
    <col min="2323" max="2323" width="11.88671875" style="314" customWidth="1"/>
    <col min="2324" max="2324" width="8" style="314" customWidth="1"/>
    <col min="2325" max="2325" width="9.109375" style="314" customWidth="1"/>
    <col min="2326" max="2326" width="11.6640625" style="314" customWidth="1"/>
    <col min="2327" max="2327" width="10" style="314" customWidth="1"/>
    <col min="2328" max="2328" width="9.109375" style="314" customWidth="1"/>
    <col min="2329" max="2330" width="9.33203125" style="314" customWidth="1"/>
    <col min="2331" max="2331" width="9" style="314" customWidth="1"/>
    <col min="2332" max="2332" width="8.5546875" style="314" customWidth="1"/>
    <col min="2333" max="2333" width="9.109375" style="314" customWidth="1"/>
    <col min="2334" max="2334" width="8.109375" style="314" customWidth="1"/>
    <col min="2335" max="2338" width="15.44140625" style="314" customWidth="1"/>
    <col min="2339" max="2339" width="11.6640625" style="314" customWidth="1"/>
    <col min="2340" max="2340" width="66.33203125" style="314" customWidth="1"/>
    <col min="2341" max="2341" width="9.5546875" style="314" customWidth="1"/>
    <col min="2342" max="2342" width="60.44140625" style="314" customWidth="1"/>
    <col min="2343" max="2343" width="13.44140625" style="314" customWidth="1"/>
    <col min="2344" max="2344" width="56.109375" style="314" customWidth="1"/>
    <col min="2345" max="2345" width="9.5546875" style="314" customWidth="1"/>
    <col min="2346" max="2346" width="58.6640625" style="314" customWidth="1"/>
    <col min="2347" max="2347" width="9.5546875" style="314" customWidth="1"/>
    <col min="2348" max="2564" width="10.88671875" style="314"/>
    <col min="2565" max="2565" width="16.109375" style="314" customWidth="1"/>
    <col min="2566" max="2566" width="43.109375" style="314" customWidth="1"/>
    <col min="2567" max="2567" width="29.5546875" style="314" customWidth="1"/>
    <col min="2568" max="2568" width="34.109375" style="314" customWidth="1"/>
    <col min="2569" max="2569" width="7.5546875" style="314" customWidth="1"/>
    <col min="2570" max="2570" width="26.44140625" style="314" customWidth="1"/>
    <col min="2571" max="2571" width="17.109375" style="314" customWidth="1"/>
    <col min="2572" max="2572" width="19.109375" style="314" customWidth="1"/>
    <col min="2573" max="2573" width="18.44140625" style="314" customWidth="1"/>
    <col min="2574" max="2574" width="17.5546875" style="314" customWidth="1"/>
    <col min="2575" max="2575" width="18.88671875" style="314" customWidth="1"/>
    <col min="2576" max="2576" width="18.6640625" style="314" customWidth="1"/>
    <col min="2577" max="2578" width="15.88671875" style="314" customWidth="1"/>
    <col min="2579" max="2579" width="11.88671875" style="314" customWidth="1"/>
    <col min="2580" max="2580" width="8" style="314" customWidth="1"/>
    <col min="2581" max="2581" width="9.109375" style="314" customWidth="1"/>
    <col min="2582" max="2582" width="11.6640625" style="314" customWidth="1"/>
    <col min="2583" max="2583" width="10" style="314" customWidth="1"/>
    <col min="2584" max="2584" width="9.109375" style="314" customWidth="1"/>
    <col min="2585" max="2586" width="9.33203125" style="314" customWidth="1"/>
    <col min="2587" max="2587" width="9" style="314" customWidth="1"/>
    <col min="2588" max="2588" width="8.5546875" style="314" customWidth="1"/>
    <col min="2589" max="2589" width="9.109375" style="314" customWidth="1"/>
    <col min="2590" max="2590" width="8.109375" style="314" customWidth="1"/>
    <col min="2591" max="2594" width="15.44140625" style="314" customWidth="1"/>
    <col min="2595" max="2595" width="11.6640625" style="314" customWidth="1"/>
    <col min="2596" max="2596" width="66.33203125" style="314" customWidth="1"/>
    <col min="2597" max="2597" width="9.5546875" style="314" customWidth="1"/>
    <col min="2598" max="2598" width="60.44140625" style="314" customWidth="1"/>
    <col min="2599" max="2599" width="13.44140625" style="314" customWidth="1"/>
    <col min="2600" max="2600" width="56.109375" style="314" customWidth="1"/>
    <col min="2601" max="2601" width="9.5546875" style="314" customWidth="1"/>
    <col min="2602" max="2602" width="58.6640625" style="314" customWidth="1"/>
    <col min="2603" max="2603" width="9.5546875" style="314" customWidth="1"/>
    <col min="2604" max="2820" width="10.88671875" style="314"/>
    <col min="2821" max="2821" width="16.109375" style="314" customWidth="1"/>
    <col min="2822" max="2822" width="43.109375" style="314" customWidth="1"/>
    <col min="2823" max="2823" width="29.5546875" style="314" customWidth="1"/>
    <col min="2824" max="2824" width="34.109375" style="314" customWidth="1"/>
    <col min="2825" max="2825" width="7.5546875" style="314" customWidth="1"/>
    <col min="2826" max="2826" width="26.44140625" style="314" customWidth="1"/>
    <col min="2827" max="2827" width="17.109375" style="314" customWidth="1"/>
    <col min="2828" max="2828" width="19.109375" style="314" customWidth="1"/>
    <col min="2829" max="2829" width="18.44140625" style="314" customWidth="1"/>
    <col min="2830" max="2830" width="17.5546875" style="314" customWidth="1"/>
    <col min="2831" max="2831" width="18.88671875" style="314" customWidth="1"/>
    <col min="2832" max="2832" width="18.6640625" style="314" customWidth="1"/>
    <col min="2833" max="2834" width="15.88671875" style="314" customWidth="1"/>
    <col min="2835" max="2835" width="11.88671875" style="314" customWidth="1"/>
    <col min="2836" max="2836" width="8" style="314" customWidth="1"/>
    <col min="2837" max="2837" width="9.109375" style="314" customWidth="1"/>
    <col min="2838" max="2838" width="11.6640625" style="314" customWidth="1"/>
    <col min="2839" max="2839" width="10" style="314" customWidth="1"/>
    <col min="2840" max="2840" width="9.109375" style="314" customWidth="1"/>
    <col min="2841" max="2842" width="9.33203125" style="314" customWidth="1"/>
    <col min="2843" max="2843" width="9" style="314" customWidth="1"/>
    <col min="2844" max="2844" width="8.5546875" style="314" customWidth="1"/>
    <col min="2845" max="2845" width="9.109375" style="314" customWidth="1"/>
    <col min="2846" max="2846" width="8.109375" style="314" customWidth="1"/>
    <col min="2847" max="2850" width="15.44140625" style="314" customWidth="1"/>
    <col min="2851" max="2851" width="11.6640625" style="314" customWidth="1"/>
    <col min="2852" max="2852" width="66.33203125" style="314" customWidth="1"/>
    <col min="2853" max="2853" width="9.5546875" style="314" customWidth="1"/>
    <col min="2854" max="2854" width="60.44140625" style="314" customWidth="1"/>
    <col min="2855" max="2855" width="13.44140625" style="314" customWidth="1"/>
    <col min="2856" max="2856" width="56.109375" style="314" customWidth="1"/>
    <col min="2857" max="2857" width="9.5546875" style="314" customWidth="1"/>
    <col min="2858" max="2858" width="58.6640625" style="314" customWidth="1"/>
    <col min="2859" max="2859" width="9.5546875" style="314" customWidth="1"/>
    <col min="2860" max="3076" width="10.88671875" style="314"/>
    <col min="3077" max="3077" width="16.109375" style="314" customWidth="1"/>
    <col min="3078" max="3078" width="43.109375" style="314" customWidth="1"/>
    <col min="3079" max="3079" width="29.5546875" style="314" customWidth="1"/>
    <col min="3080" max="3080" width="34.109375" style="314" customWidth="1"/>
    <col min="3081" max="3081" width="7.5546875" style="314" customWidth="1"/>
    <col min="3082" max="3082" width="26.44140625" style="314" customWidth="1"/>
    <col min="3083" max="3083" width="17.109375" style="314" customWidth="1"/>
    <col min="3084" max="3084" width="19.109375" style="314" customWidth="1"/>
    <col min="3085" max="3085" width="18.44140625" style="314" customWidth="1"/>
    <col min="3086" max="3086" width="17.5546875" style="314" customWidth="1"/>
    <col min="3087" max="3087" width="18.88671875" style="314" customWidth="1"/>
    <col min="3088" max="3088" width="18.6640625" style="314" customWidth="1"/>
    <col min="3089" max="3090" width="15.88671875" style="314" customWidth="1"/>
    <col min="3091" max="3091" width="11.88671875" style="314" customWidth="1"/>
    <col min="3092" max="3092" width="8" style="314" customWidth="1"/>
    <col min="3093" max="3093" width="9.109375" style="314" customWidth="1"/>
    <col min="3094" max="3094" width="11.6640625" style="314" customWidth="1"/>
    <col min="3095" max="3095" width="10" style="314" customWidth="1"/>
    <col min="3096" max="3096" width="9.109375" style="314" customWidth="1"/>
    <col min="3097" max="3098" width="9.33203125" style="314" customWidth="1"/>
    <col min="3099" max="3099" width="9" style="314" customWidth="1"/>
    <col min="3100" max="3100" width="8.5546875" style="314" customWidth="1"/>
    <col min="3101" max="3101" width="9.109375" style="314" customWidth="1"/>
    <col min="3102" max="3102" width="8.109375" style="314" customWidth="1"/>
    <col min="3103" max="3106" width="15.44140625" style="314" customWidth="1"/>
    <col min="3107" max="3107" width="11.6640625" style="314" customWidth="1"/>
    <col min="3108" max="3108" width="66.33203125" style="314" customWidth="1"/>
    <col min="3109" max="3109" width="9.5546875" style="314" customWidth="1"/>
    <col min="3110" max="3110" width="60.44140625" style="314" customWidth="1"/>
    <col min="3111" max="3111" width="13.44140625" style="314" customWidth="1"/>
    <col min="3112" max="3112" width="56.109375" style="314" customWidth="1"/>
    <col min="3113" max="3113" width="9.5546875" style="314" customWidth="1"/>
    <col min="3114" max="3114" width="58.6640625" style="314" customWidth="1"/>
    <col min="3115" max="3115" width="9.5546875" style="314" customWidth="1"/>
    <col min="3116" max="3332" width="10.88671875" style="314"/>
    <col min="3333" max="3333" width="16.109375" style="314" customWidth="1"/>
    <col min="3334" max="3334" width="43.109375" style="314" customWidth="1"/>
    <col min="3335" max="3335" width="29.5546875" style="314" customWidth="1"/>
    <col min="3336" max="3336" width="34.109375" style="314" customWidth="1"/>
    <col min="3337" max="3337" width="7.5546875" style="314" customWidth="1"/>
    <col min="3338" max="3338" width="26.44140625" style="314" customWidth="1"/>
    <col min="3339" max="3339" width="17.109375" style="314" customWidth="1"/>
    <col min="3340" max="3340" width="19.109375" style="314" customWidth="1"/>
    <col min="3341" max="3341" width="18.44140625" style="314" customWidth="1"/>
    <col min="3342" max="3342" width="17.5546875" style="314" customWidth="1"/>
    <col min="3343" max="3343" width="18.88671875" style="314" customWidth="1"/>
    <col min="3344" max="3344" width="18.6640625" style="314" customWidth="1"/>
    <col min="3345" max="3346" width="15.88671875" style="314" customWidth="1"/>
    <col min="3347" max="3347" width="11.88671875" style="314" customWidth="1"/>
    <col min="3348" max="3348" width="8" style="314" customWidth="1"/>
    <col min="3349" max="3349" width="9.109375" style="314" customWidth="1"/>
    <col min="3350" max="3350" width="11.6640625" style="314" customWidth="1"/>
    <col min="3351" max="3351" width="10" style="314" customWidth="1"/>
    <col min="3352" max="3352" width="9.109375" style="314" customWidth="1"/>
    <col min="3353" max="3354" width="9.33203125" style="314" customWidth="1"/>
    <col min="3355" max="3355" width="9" style="314" customWidth="1"/>
    <col min="3356" max="3356" width="8.5546875" style="314" customWidth="1"/>
    <col min="3357" max="3357" width="9.109375" style="314" customWidth="1"/>
    <col min="3358" max="3358" width="8.109375" style="314" customWidth="1"/>
    <col min="3359" max="3362" width="15.44140625" style="314" customWidth="1"/>
    <col min="3363" max="3363" width="11.6640625" style="314" customWidth="1"/>
    <col min="3364" max="3364" width="66.33203125" style="314" customWidth="1"/>
    <col min="3365" max="3365" width="9.5546875" style="314" customWidth="1"/>
    <col min="3366" max="3366" width="60.44140625" style="314" customWidth="1"/>
    <col min="3367" max="3367" width="13.44140625" style="314" customWidth="1"/>
    <col min="3368" max="3368" width="56.109375" style="314" customWidth="1"/>
    <col min="3369" max="3369" width="9.5546875" style="314" customWidth="1"/>
    <col min="3370" max="3370" width="58.6640625" style="314" customWidth="1"/>
    <col min="3371" max="3371" width="9.5546875" style="314" customWidth="1"/>
    <col min="3372" max="3588" width="10.88671875" style="314"/>
    <col min="3589" max="3589" width="16.109375" style="314" customWidth="1"/>
    <col min="3590" max="3590" width="43.109375" style="314" customWidth="1"/>
    <col min="3591" max="3591" width="29.5546875" style="314" customWidth="1"/>
    <col min="3592" max="3592" width="34.109375" style="314" customWidth="1"/>
    <col min="3593" max="3593" width="7.5546875" style="314" customWidth="1"/>
    <col min="3594" max="3594" width="26.44140625" style="314" customWidth="1"/>
    <col min="3595" max="3595" width="17.109375" style="314" customWidth="1"/>
    <col min="3596" max="3596" width="19.109375" style="314" customWidth="1"/>
    <col min="3597" max="3597" width="18.44140625" style="314" customWidth="1"/>
    <col min="3598" max="3598" width="17.5546875" style="314" customWidth="1"/>
    <col min="3599" max="3599" width="18.88671875" style="314" customWidth="1"/>
    <col min="3600" max="3600" width="18.6640625" style="314" customWidth="1"/>
    <col min="3601" max="3602" width="15.88671875" style="314" customWidth="1"/>
    <col min="3603" max="3603" width="11.88671875" style="314" customWidth="1"/>
    <col min="3604" max="3604" width="8" style="314" customWidth="1"/>
    <col min="3605" max="3605" width="9.109375" style="314" customWidth="1"/>
    <col min="3606" max="3606" width="11.6640625" style="314" customWidth="1"/>
    <col min="3607" max="3607" width="10" style="314" customWidth="1"/>
    <col min="3608" max="3608" width="9.109375" style="314" customWidth="1"/>
    <col min="3609" max="3610" width="9.33203125" style="314" customWidth="1"/>
    <col min="3611" max="3611" width="9" style="314" customWidth="1"/>
    <col min="3612" max="3612" width="8.5546875" style="314" customWidth="1"/>
    <col min="3613" max="3613" width="9.109375" style="314" customWidth="1"/>
    <col min="3614" max="3614" width="8.109375" style="314" customWidth="1"/>
    <col min="3615" max="3618" width="15.44140625" style="314" customWidth="1"/>
    <col min="3619" max="3619" width="11.6640625" style="314" customWidth="1"/>
    <col min="3620" max="3620" width="66.33203125" style="314" customWidth="1"/>
    <col min="3621" max="3621" width="9.5546875" style="314" customWidth="1"/>
    <col min="3622" max="3622" width="60.44140625" style="314" customWidth="1"/>
    <col min="3623" max="3623" width="13.44140625" style="314" customWidth="1"/>
    <col min="3624" max="3624" width="56.109375" style="314" customWidth="1"/>
    <col min="3625" max="3625" width="9.5546875" style="314" customWidth="1"/>
    <col min="3626" max="3626" width="58.6640625" style="314" customWidth="1"/>
    <col min="3627" max="3627" width="9.5546875" style="314" customWidth="1"/>
    <col min="3628" max="3844" width="10.88671875" style="314"/>
    <col min="3845" max="3845" width="16.109375" style="314" customWidth="1"/>
    <col min="3846" max="3846" width="43.109375" style="314" customWidth="1"/>
    <col min="3847" max="3847" width="29.5546875" style="314" customWidth="1"/>
    <col min="3848" max="3848" width="34.109375" style="314" customWidth="1"/>
    <col min="3849" max="3849" width="7.5546875" style="314" customWidth="1"/>
    <col min="3850" max="3850" width="26.44140625" style="314" customWidth="1"/>
    <col min="3851" max="3851" width="17.109375" style="314" customWidth="1"/>
    <col min="3852" max="3852" width="19.109375" style="314" customWidth="1"/>
    <col min="3853" max="3853" width="18.44140625" style="314" customWidth="1"/>
    <col min="3854" max="3854" width="17.5546875" style="314" customWidth="1"/>
    <col min="3855" max="3855" width="18.88671875" style="314" customWidth="1"/>
    <col min="3856" max="3856" width="18.6640625" style="314" customWidth="1"/>
    <col min="3857" max="3858" width="15.88671875" style="314" customWidth="1"/>
    <col min="3859" max="3859" width="11.88671875" style="314" customWidth="1"/>
    <col min="3860" max="3860" width="8" style="314" customWidth="1"/>
    <col min="3861" max="3861" width="9.109375" style="314" customWidth="1"/>
    <col min="3862" max="3862" width="11.6640625" style="314" customWidth="1"/>
    <col min="3863" max="3863" width="10" style="314" customWidth="1"/>
    <col min="3864" max="3864" width="9.109375" style="314" customWidth="1"/>
    <col min="3865" max="3866" width="9.33203125" style="314" customWidth="1"/>
    <col min="3867" max="3867" width="9" style="314" customWidth="1"/>
    <col min="3868" max="3868" width="8.5546875" style="314" customWidth="1"/>
    <col min="3869" max="3869" width="9.109375" style="314" customWidth="1"/>
    <col min="3870" max="3870" width="8.109375" style="314" customWidth="1"/>
    <col min="3871" max="3874" width="15.44140625" style="314" customWidth="1"/>
    <col min="3875" max="3875" width="11.6640625" style="314" customWidth="1"/>
    <col min="3876" max="3876" width="66.33203125" style="314" customWidth="1"/>
    <col min="3877" max="3877" width="9.5546875" style="314" customWidth="1"/>
    <col min="3878" max="3878" width="60.44140625" style="314" customWidth="1"/>
    <col min="3879" max="3879" width="13.44140625" style="314" customWidth="1"/>
    <col min="3880" max="3880" width="56.109375" style="314" customWidth="1"/>
    <col min="3881" max="3881" width="9.5546875" style="314" customWidth="1"/>
    <col min="3882" max="3882" width="58.6640625" style="314" customWidth="1"/>
    <col min="3883" max="3883" width="9.5546875" style="314" customWidth="1"/>
    <col min="3884" max="4100" width="10.88671875" style="314"/>
    <col min="4101" max="4101" width="16.109375" style="314" customWidth="1"/>
    <col min="4102" max="4102" width="43.109375" style="314" customWidth="1"/>
    <col min="4103" max="4103" width="29.5546875" style="314" customWidth="1"/>
    <col min="4104" max="4104" width="34.109375" style="314" customWidth="1"/>
    <col min="4105" max="4105" width="7.5546875" style="314" customWidth="1"/>
    <col min="4106" max="4106" width="26.44140625" style="314" customWidth="1"/>
    <col min="4107" max="4107" width="17.109375" style="314" customWidth="1"/>
    <col min="4108" max="4108" width="19.109375" style="314" customWidth="1"/>
    <col min="4109" max="4109" width="18.44140625" style="314" customWidth="1"/>
    <col min="4110" max="4110" width="17.5546875" style="314" customWidth="1"/>
    <col min="4111" max="4111" width="18.88671875" style="314" customWidth="1"/>
    <col min="4112" max="4112" width="18.6640625" style="314" customWidth="1"/>
    <col min="4113" max="4114" width="15.88671875" style="314" customWidth="1"/>
    <col min="4115" max="4115" width="11.88671875" style="314" customWidth="1"/>
    <col min="4116" max="4116" width="8" style="314" customWidth="1"/>
    <col min="4117" max="4117" width="9.109375" style="314" customWidth="1"/>
    <col min="4118" max="4118" width="11.6640625" style="314" customWidth="1"/>
    <col min="4119" max="4119" width="10" style="314" customWidth="1"/>
    <col min="4120" max="4120" width="9.109375" style="314" customWidth="1"/>
    <col min="4121" max="4122" width="9.33203125" style="314" customWidth="1"/>
    <col min="4123" max="4123" width="9" style="314" customWidth="1"/>
    <col min="4124" max="4124" width="8.5546875" style="314" customWidth="1"/>
    <col min="4125" max="4125" width="9.109375" style="314" customWidth="1"/>
    <col min="4126" max="4126" width="8.109375" style="314" customWidth="1"/>
    <col min="4127" max="4130" width="15.44140625" style="314" customWidth="1"/>
    <col min="4131" max="4131" width="11.6640625" style="314" customWidth="1"/>
    <col min="4132" max="4132" width="66.33203125" style="314" customWidth="1"/>
    <col min="4133" max="4133" width="9.5546875" style="314" customWidth="1"/>
    <col min="4134" max="4134" width="60.44140625" style="314" customWidth="1"/>
    <col min="4135" max="4135" width="13.44140625" style="314" customWidth="1"/>
    <col min="4136" max="4136" width="56.109375" style="314" customWidth="1"/>
    <col min="4137" max="4137" width="9.5546875" style="314" customWidth="1"/>
    <col min="4138" max="4138" width="58.6640625" style="314" customWidth="1"/>
    <col min="4139" max="4139" width="9.5546875" style="314" customWidth="1"/>
    <col min="4140" max="4356" width="10.88671875" style="314"/>
    <col min="4357" max="4357" width="16.109375" style="314" customWidth="1"/>
    <col min="4358" max="4358" width="43.109375" style="314" customWidth="1"/>
    <col min="4359" max="4359" width="29.5546875" style="314" customWidth="1"/>
    <col min="4360" max="4360" width="34.109375" style="314" customWidth="1"/>
    <col min="4361" max="4361" width="7.5546875" style="314" customWidth="1"/>
    <col min="4362" max="4362" width="26.44140625" style="314" customWidth="1"/>
    <col min="4363" max="4363" width="17.109375" style="314" customWidth="1"/>
    <col min="4364" max="4364" width="19.109375" style="314" customWidth="1"/>
    <col min="4365" max="4365" width="18.44140625" style="314" customWidth="1"/>
    <col min="4366" max="4366" width="17.5546875" style="314" customWidth="1"/>
    <col min="4367" max="4367" width="18.88671875" style="314" customWidth="1"/>
    <col min="4368" max="4368" width="18.6640625" style="314" customWidth="1"/>
    <col min="4369" max="4370" width="15.88671875" style="314" customWidth="1"/>
    <col min="4371" max="4371" width="11.88671875" style="314" customWidth="1"/>
    <col min="4372" max="4372" width="8" style="314" customWidth="1"/>
    <col min="4373" max="4373" width="9.109375" style="314" customWidth="1"/>
    <col min="4374" max="4374" width="11.6640625" style="314" customWidth="1"/>
    <col min="4375" max="4375" width="10" style="314" customWidth="1"/>
    <col min="4376" max="4376" width="9.109375" style="314" customWidth="1"/>
    <col min="4377" max="4378" width="9.33203125" style="314" customWidth="1"/>
    <col min="4379" max="4379" width="9" style="314" customWidth="1"/>
    <col min="4380" max="4380" width="8.5546875" style="314" customWidth="1"/>
    <col min="4381" max="4381" width="9.109375" style="314" customWidth="1"/>
    <col min="4382" max="4382" width="8.109375" style="314" customWidth="1"/>
    <col min="4383" max="4386" width="15.44140625" style="314" customWidth="1"/>
    <col min="4387" max="4387" width="11.6640625" style="314" customWidth="1"/>
    <col min="4388" max="4388" width="66.33203125" style="314" customWidth="1"/>
    <col min="4389" max="4389" width="9.5546875" style="314" customWidth="1"/>
    <col min="4390" max="4390" width="60.44140625" style="314" customWidth="1"/>
    <col min="4391" max="4391" width="13.44140625" style="314" customWidth="1"/>
    <col min="4392" max="4392" width="56.109375" style="314" customWidth="1"/>
    <col min="4393" max="4393" width="9.5546875" style="314" customWidth="1"/>
    <col min="4394" max="4394" width="58.6640625" style="314" customWidth="1"/>
    <col min="4395" max="4395" width="9.5546875" style="314" customWidth="1"/>
    <col min="4396" max="4612" width="10.88671875" style="314"/>
    <col min="4613" max="4613" width="16.109375" style="314" customWidth="1"/>
    <col min="4614" max="4614" width="43.109375" style="314" customWidth="1"/>
    <col min="4615" max="4615" width="29.5546875" style="314" customWidth="1"/>
    <col min="4616" max="4616" width="34.109375" style="314" customWidth="1"/>
    <col min="4617" max="4617" width="7.5546875" style="314" customWidth="1"/>
    <col min="4618" max="4618" width="26.44140625" style="314" customWidth="1"/>
    <col min="4619" max="4619" width="17.109375" style="314" customWidth="1"/>
    <col min="4620" max="4620" width="19.109375" style="314" customWidth="1"/>
    <col min="4621" max="4621" width="18.44140625" style="314" customWidth="1"/>
    <col min="4622" max="4622" width="17.5546875" style="314" customWidth="1"/>
    <col min="4623" max="4623" width="18.88671875" style="314" customWidth="1"/>
    <col min="4624" max="4624" width="18.6640625" style="314" customWidth="1"/>
    <col min="4625" max="4626" width="15.88671875" style="314" customWidth="1"/>
    <col min="4627" max="4627" width="11.88671875" style="314" customWidth="1"/>
    <col min="4628" max="4628" width="8" style="314" customWidth="1"/>
    <col min="4629" max="4629" width="9.109375" style="314" customWidth="1"/>
    <col min="4630" max="4630" width="11.6640625" style="314" customWidth="1"/>
    <col min="4631" max="4631" width="10" style="314" customWidth="1"/>
    <col min="4632" max="4632" width="9.109375" style="314" customWidth="1"/>
    <col min="4633" max="4634" width="9.33203125" style="314" customWidth="1"/>
    <col min="4635" max="4635" width="9" style="314" customWidth="1"/>
    <col min="4636" max="4636" width="8.5546875" style="314" customWidth="1"/>
    <col min="4637" max="4637" width="9.109375" style="314" customWidth="1"/>
    <col min="4638" max="4638" width="8.109375" style="314" customWidth="1"/>
    <col min="4639" max="4642" width="15.44140625" style="314" customWidth="1"/>
    <col min="4643" max="4643" width="11.6640625" style="314" customWidth="1"/>
    <col min="4644" max="4644" width="66.33203125" style="314" customWidth="1"/>
    <col min="4645" max="4645" width="9.5546875" style="314" customWidth="1"/>
    <col min="4646" max="4646" width="60.44140625" style="314" customWidth="1"/>
    <col min="4647" max="4647" width="13.44140625" style="314" customWidth="1"/>
    <col min="4648" max="4648" width="56.109375" style="314" customWidth="1"/>
    <col min="4649" max="4649" width="9.5546875" style="314" customWidth="1"/>
    <col min="4650" max="4650" width="58.6640625" style="314" customWidth="1"/>
    <col min="4651" max="4651" width="9.5546875" style="314" customWidth="1"/>
    <col min="4652" max="4868" width="10.88671875" style="314"/>
    <col min="4869" max="4869" width="16.109375" style="314" customWidth="1"/>
    <col min="4870" max="4870" width="43.109375" style="314" customWidth="1"/>
    <col min="4871" max="4871" width="29.5546875" style="314" customWidth="1"/>
    <col min="4872" max="4872" width="34.109375" style="314" customWidth="1"/>
    <col min="4873" max="4873" width="7.5546875" style="314" customWidth="1"/>
    <col min="4874" max="4874" width="26.44140625" style="314" customWidth="1"/>
    <col min="4875" max="4875" width="17.109375" style="314" customWidth="1"/>
    <col min="4876" max="4876" width="19.109375" style="314" customWidth="1"/>
    <col min="4877" max="4877" width="18.44140625" style="314" customWidth="1"/>
    <col min="4878" max="4878" width="17.5546875" style="314" customWidth="1"/>
    <col min="4879" max="4879" width="18.88671875" style="314" customWidth="1"/>
    <col min="4880" max="4880" width="18.6640625" style="314" customWidth="1"/>
    <col min="4881" max="4882" width="15.88671875" style="314" customWidth="1"/>
    <col min="4883" max="4883" width="11.88671875" style="314" customWidth="1"/>
    <col min="4884" max="4884" width="8" style="314" customWidth="1"/>
    <col min="4885" max="4885" width="9.109375" style="314" customWidth="1"/>
    <col min="4886" max="4886" width="11.6640625" style="314" customWidth="1"/>
    <col min="4887" max="4887" width="10" style="314" customWidth="1"/>
    <col min="4888" max="4888" width="9.109375" style="314" customWidth="1"/>
    <col min="4889" max="4890" width="9.33203125" style="314" customWidth="1"/>
    <col min="4891" max="4891" width="9" style="314" customWidth="1"/>
    <col min="4892" max="4892" width="8.5546875" style="314" customWidth="1"/>
    <col min="4893" max="4893" width="9.109375" style="314" customWidth="1"/>
    <col min="4894" max="4894" width="8.109375" style="314" customWidth="1"/>
    <col min="4895" max="4898" width="15.44140625" style="314" customWidth="1"/>
    <col min="4899" max="4899" width="11.6640625" style="314" customWidth="1"/>
    <col min="4900" max="4900" width="66.33203125" style="314" customWidth="1"/>
    <col min="4901" max="4901" width="9.5546875" style="314" customWidth="1"/>
    <col min="4902" max="4902" width="60.44140625" style="314" customWidth="1"/>
    <col min="4903" max="4903" width="13.44140625" style="314" customWidth="1"/>
    <col min="4904" max="4904" width="56.109375" style="314" customWidth="1"/>
    <col min="4905" max="4905" width="9.5546875" style="314" customWidth="1"/>
    <col min="4906" max="4906" width="58.6640625" style="314" customWidth="1"/>
    <col min="4907" max="4907" width="9.5546875" style="314" customWidth="1"/>
    <col min="4908" max="5124" width="10.88671875" style="314"/>
    <col min="5125" max="5125" width="16.109375" style="314" customWidth="1"/>
    <col min="5126" max="5126" width="43.109375" style="314" customWidth="1"/>
    <col min="5127" max="5127" width="29.5546875" style="314" customWidth="1"/>
    <col min="5128" max="5128" width="34.109375" style="314" customWidth="1"/>
    <col min="5129" max="5129" width="7.5546875" style="314" customWidth="1"/>
    <col min="5130" max="5130" width="26.44140625" style="314" customWidth="1"/>
    <col min="5131" max="5131" width="17.109375" style="314" customWidth="1"/>
    <col min="5132" max="5132" width="19.109375" style="314" customWidth="1"/>
    <col min="5133" max="5133" width="18.44140625" style="314" customWidth="1"/>
    <col min="5134" max="5134" width="17.5546875" style="314" customWidth="1"/>
    <col min="5135" max="5135" width="18.88671875" style="314" customWidth="1"/>
    <col min="5136" max="5136" width="18.6640625" style="314" customWidth="1"/>
    <col min="5137" max="5138" width="15.88671875" style="314" customWidth="1"/>
    <col min="5139" max="5139" width="11.88671875" style="314" customWidth="1"/>
    <col min="5140" max="5140" width="8" style="314" customWidth="1"/>
    <col min="5141" max="5141" width="9.109375" style="314" customWidth="1"/>
    <col min="5142" max="5142" width="11.6640625" style="314" customWidth="1"/>
    <col min="5143" max="5143" width="10" style="314" customWidth="1"/>
    <col min="5144" max="5144" width="9.109375" style="314" customWidth="1"/>
    <col min="5145" max="5146" width="9.33203125" style="314" customWidth="1"/>
    <col min="5147" max="5147" width="9" style="314" customWidth="1"/>
    <col min="5148" max="5148" width="8.5546875" style="314" customWidth="1"/>
    <col min="5149" max="5149" width="9.109375" style="314" customWidth="1"/>
    <col min="5150" max="5150" width="8.109375" style="314" customWidth="1"/>
    <col min="5151" max="5154" width="15.44140625" style="314" customWidth="1"/>
    <col min="5155" max="5155" width="11.6640625" style="314" customWidth="1"/>
    <col min="5156" max="5156" width="66.33203125" style="314" customWidth="1"/>
    <col min="5157" max="5157" width="9.5546875" style="314" customWidth="1"/>
    <col min="5158" max="5158" width="60.44140625" style="314" customWidth="1"/>
    <col min="5159" max="5159" width="13.44140625" style="314" customWidth="1"/>
    <col min="5160" max="5160" width="56.109375" style="314" customWidth="1"/>
    <col min="5161" max="5161" width="9.5546875" style="314" customWidth="1"/>
    <col min="5162" max="5162" width="58.6640625" style="314" customWidth="1"/>
    <col min="5163" max="5163" width="9.5546875" style="314" customWidth="1"/>
    <col min="5164" max="5380" width="10.88671875" style="314"/>
    <col min="5381" max="5381" width="16.109375" style="314" customWidth="1"/>
    <col min="5382" max="5382" width="43.109375" style="314" customWidth="1"/>
    <col min="5383" max="5383" width="29.5546875" style="314" customWidth="1"/>
    <col min="5384" max="5384" width="34.109375" style="314" customWidth="1"/>
    <col min="5385" max="5385" width="7.5546875" style="314" customWidth="1"/>
    <col min="5386" max="5386" width="26.44140625" style="314" customWidth="1"/>
    <col min="5387" max="5387" width="17.109375" style="314" customWidth="1"/>
    <col min="5388" max="5388" width="19.109375" style="314" customWidth="1"/>
    <col min="5389" max="5389" width="18.44140625" style="314" customWidth="1"/>
    <col min="5390" max="5390" width="17.5546875" style="314" customWidth="1"/>
    <col min="5391" max="5391" width="18.88671875" style="314" customWidth="1"/>
    <col min="5392" max="5392" width="18.6640625" style="314" customWidth="1"/>
    <col min="5393" max="5394" width="15.88671875" style="314" customWidth="1"/>
    <col min="5395" max="5395" width="11.88671875" style="314" customWidth="1"/>
    <col min="5396" max="5396" width="8" style="314" customWidth="1"/>
    <col min="5397" max="5397" width="9.109375" style="314" customWidth="1"/>
    <col min="5398" max="5398" width="11.6640625" style="314" customWidth="1"/>
    <col min="5399" max="5399" width="10" style="314" customWidth="1"/>
    <col min="5400" max="5400" width="9.109375" style="314" customWidth="1"/>
    <col min="5401" max="5402" width="9.33203125" style="314" customWidth="1"/>
    <col min="5403" max="5403" width="9" style="314" customWidth="1"/>
    <col min="5404" max="5404" width="8.5546875" style="314" customWidth="1"/>
    <col min="5405" max="5405" width="9.109375" style="314" customWidth="1"/>
    <col min="5406" max="5406" width="8.109375" style="314" customWidth="1"/>
    <col min="5407" max="5410" width="15.44140625" style="314" customWidth="1"/>
    <col min="5411" max="5411" width="11.6640625" style="314" customWidth="1"/>
    <col min="5412" max="5412" width="66.33203125" style="314" customWidth="1"/>
    <col min="5413" max="5413" width="9.5546875" style="314" customWidth="1"/>
    <col min="5414" max="5414" width="60.44140625" style="314" customWidth="1"/>
    <col min="5415" max="5415" width="13.44140625" style="314" customWidth="1"/>
    <col min="5416" max="5416" width="56.109375" style="314" customWidth="1"/>
    <col min="5417" max="5417" width="9.5546875" style="314" customWidth="1"/>
    <col min="5418" max="5418" width="58.6640625" style="314" customWidth="1"/>
    <col min="5419" max="5419" width="9.5546875" style="314" customWidth="1"/>
    <col min="5420" max="5636" width="10.88671875" style="314"/>
    <col min="5637" max="5637" width="16.109375" style="314" customWidth="1"/>
    <col min="5638" max="5638" width="43.109375" style="314" customWidth="1"/>
    <col min="5639" max="5639" width="29.5546875" style="314" customWidth="1"/>
    <col min="5640" max="5640" width="34.109375" style="314" customWidth="1"/>
    <col min="5641" max="5641" width="7.5546875" style="314" customWidth="1"/>
    <col min="5642" max="5642" width="26.44140625" style="314" customWidth="1"/>
    <col min="5643" max="5643" width="17.109375" style="314" customWidth="1"/>
    <col min="5644" max="5644" width="19.109375" style="314" customWidth="1"/>
    <col min="5645" max="5645" width="18.44140625" style="314" customWidth="1"/>
    <col min="5646" max="5646" width="17.5546875" style="314" customWidth="1"/>
    <col min="5647" max="5647" width="18.88671875" style="314" customWidth="1"/>
    <col min="5648" max="5648" width="18.6640625" style="314" customWidth="1"/>
    <col min="5649" max="5650" width="15.88671875" style="314" customWidth="1"/>
    <col min="5651" max="5651" width="11.88671875" style="314" customWidth="1"/>
    <col min="5652" max="5652" width="8" style="314" customWidth="1"/>
    <col min="5653" max="5653" width="9.109375" style="314" customWidth="1"/>
    <col min="5654" max="5654" width="11.6640625" style="314" customWidth="1"/>
    <col min="5655" max="5655" width="10" style="314" customWidth="1"/>
    <col min="5656" max="5656" width="9.109375" style="314" customWidth="1"/>
    <col min="5657" max="5658" width="9.33203125" style="314" customWidth="1"/>
    <col min="5659" max="5659" width="9" style="314" customWidth="1"/>
    <col min="5660" max="5660" width="8.5546875" style="314" customWidth="1"/>
    <col min="5661" max="5661" width="9.109375" style="314" customWidth="1"/>
    <col min="5662" max="5662" width="8.109375" style="314" customWidth="1"/>
    <col min="5663" max="5666" width="15.44140625" style="314" customWidth="1"/>
    <col min="5667" max="5667" width="11.6640625" style="314" customWidth="1"/>
    <col min="5668" max="5668" width="66.33203125" style="314" customWidth="1"/>
    <col min="5669" max="5669" width="9.5546875" style="314" customWidth="1"/>
    <col min="5670" max="5670" width="60.44140625" style="314" customWidth="1"/>
    <col min="5671" max="5671" width="13.44140625" style="314" customWidth="1"/>
    <col min="5672" max="5672" width="56.109375" style="314" customWidth="1"/>
    <col min="5673" max="5673" width="9.5546875" style="314" customWidth="1"/>
    <col min="5674" max="5674" width="58.6640625" style="314" customWidth="1"/>
    <col min="5675" max="5675" width="9.5546875" style="314" customWidth="1"/>
    <col min="5676" max="5892" width="10.88671875" style="314"/>
    <col min="5893" max="5893" width="16.109375" style="314" customWidth="1"/>
    <col min="5894" max="5894" width="43.109375" style="314" customWidth="1"/>
    <col min="5895" max="5895" width="29.5546875" style="314" customWidth="1"/>
    <col min="5896" max="5896" width="34.109375" style="314" customWidth="1"/>
    <col min="5897" max="5897" width="7.5546875" style="314" customWidth="1"/>
    <col min="5898" max="5898" width="26.44140625" style="314" customWidth="1"/>
    <col min="5899" max="5899" width="17.109375" style="314" customWidth="1"/>
    <col min="5900" max="5900" width="19.109375" style="314" customWidth="1"/>
    <col min="5901" max="5901" width="18.44140625" style="314" customWidth="1"/>
    <col min="5902" max="5902" width="17.5546875" style="314" customWidth="1"/>
    <col min="5903" max="5903" width="18.88671875" style="314" customWidth="1"/>
    <col min="5904" max="5904" width="18.6640625" style="314" customWidth="1"/>
    <col min="5905" max="5906" width="15.88671875" style="314" customWidth="1"/>
    <col min="5907" max="5907" width="11.88671875" style="314" customWidth="1"/>
    <col min="5908" max="5908" width="8" style="314" customWidth="1"/>
    <col min="5909" max="5909" width="9.109375" style="314" customWidth="1"/>
    <col min="5910" max="5910" width="11.6640625" style="314" customWidth="1"/>
    <col min="5911" max="5911" width="10" style="314" customWidth="1"/>
    <col min="5912" max="5912" width="9.109375" style="314" customWidth="1"/>
    <col min="5913" max="5914" width="9.33203125" style="314" customWidth="1"/>
    <col min="5915" max="5915" width="9" style="314" customWidth="1"/>
    <col min="5916" max="5916" width="8.5546875" style="314" customWidth="1"/>
    <col min="5917" max="5917" width="9.109375" style="314" customWidth="1"/>
    <col min="5918" max="5918" width="8.109375" style="314" customWidth="1"/>
    <col min="5919" max="5922" width="15.44140625" style="314" customWidth="1"/>
    <col min="5923" max="5923" width="11.6640625" style="314" customWidth="1"/>
    <col min="5924" max="5924" width="66.33203125" style="314" customWidth="1"/>
    <col min="5925" max="5925" width="9.5546875" style="314" customWidth="1"/>
    <col min="5926" max="5926" width="60.44140625" style="314" customWidth="1"/>
    <col min="5927" max="5927" width="13.44140625" style="314" customWidth="1"/>
    <col min="5928" max="5928" width="56.109375" style="314" customWidth="1"/>
    <col min="5929" max="5929" width="9.5546875" style="314" customWidth="1"/>
    <col min="5930" max="5930" width="58.6640625" style="314" customWidth="1"/>
    <col min="5931" max="5931" width="9.5546875" style="314" customWidth="1"/>
    <col min="5932" max="6148" width="10.88671875" style="314"/>
    <col min="6149" max="6149" width="16.109375" style="314" customWidth="1"/>
    <col min="6150" max="6150" width="43.109375" style="314" customWidth="1"/>
    <col min="6151" max="6151" width="29.5546875" style="314" customWidth="1"/>
    <col min="6152" max="6152" width="34.109375" style="314" customWidth="1"/>
    <col min="6153" max="6153" width="7.5546875" style="314" customWidth="1"/>
    <col min="6154" max="6154" width="26.44140625" style="314" customWidth="1"/>
    <col min="6155" max="6155" width="17.109375" style="314" customWidth="1"/>
    <col min="6156" max="6156" width="19.109375" style="314" customWidth="1"/>
    <col min="6157" max="6157" width="18.44140625" style="314" customWidth="1"/>
    <col min="6158" max="6158" width="17.5546875" style="314" customWidth="1"/>
    <col min="6159" max="6159" width="18.88671875" style="314" customWidth="1"/>
    <col min="6160" max="6160" width="18.6640625" style="314" customWidth="1"/>
    <col min="6161" max="6162" width="15.88671875" style="314" customWidth="1"/>
    <col min="6163" max="6163" width="11.88671875" style="314" customWidth="1"/>
    <col min="6164" max="6164" width="8" style="314" customWidth="1"/>
    <col min="6165" max="6165" width="9.109375" style="314" customWidth="1"/>
    <col min="6166" max="6166" width="11.6640625" style="314" customWidth="1"/>
    <col min="6167" max="6167" width="10" style="314" customWidth="1"/>
    <col min="6168" max="6168" width="9.109375" style="314" customWidth="1"/>
    <col min="6169" max="6170" width="9.33203125" style="314" customWidth="1"/>
    <col min="6171" max="6171" width="9" style="314" customWidth="1"/>
    <col min="6172" max="6172" width="8.5546875" style="314" customWidth="1"/>
    <col min="6173" max="6173" width="9.109375" style="314" customWidth="1"/>
    <col min="6174" max="6174" width="8.109375" style="314" customWidth="1"/>
    <col min="6175" max="6178" width="15.44140625" style="314" customWidth="1"/>
    <col min="6179" max="6179" width="11.6640625" style="314" customWidth="1"/>
    <col min="6180" max="6180" width="66.33203125" style="314" customWidth="1"/>
    <col min="6181" max="6181" width="9.5546875" style="314" customWidth="1"/>
    <col min="6182" max="6182" width="60.44140625" style="314" customWidth="1"/>
    <col min="6183" max="6183" width="13.44140625" style="314" customWidth="1"/>
    <col min="6184" max="6184" width="56.109375" style="314" customWidth="1"/>
    <col min="6185" max="6185" width="9.5546875" style="314" customWidth="1"/>
    <col min="6186" max="6186" width="58.6640625" style="314" customWidth="1"/>
    <col min="6187" max="6187" width="9.5546875" style="314" customWidth="1"/>
    <col min="6188" max="6404" width="10.88671875" style="314"/>
    <col min="6405" max="6405" width="16.109375" style="314" customWidth="1"/>
    <col min="6406" max="6406" width="43.109375" style="314" customWidth="1"/>
    <col min="6407" max="6407" width="29.5546875" style="314" customWidth="1"/>
    <col min="6408" max="6408" width="34.109375" style="314" customWidth="1"/>
    <col min="6409" max="6409" width="7.5546875" style="314" customWidth="1"/>
    <col min="6410" max="6410" width="26.44140625" style="314" customWidth="1"/>
    <col min="6411" max="6411" width="17.109375" style="314" customWidth="1"/>
    <col min="6412" max="6412" width="19.109375" style="314" customWidth="1"/>
    <col min="6413" max="6413" width="18.44140625" style="314" customWidth="1"/>
    <col min="6414" max="6414" width="17.5546875" style="314" customWidth="1"/>
    <col min="6415" max="6415" width="18.88671875" style="314" customWidth="1"/>
    <col min="6416" max="6416" width="18.6640625" style="314" customWidth="1"/>
    <col min="6417" max="6418" width="15.88671875" style="314" customWidth="1"/>
    <col min="6419" max="6419" width="11.88671875" style="314" customWidth="1"/>
    <col min="6420" max="6420" width="8" style="314" customWidth="1"/>
    <col min="6421" max="6421" width="9.109375" style="314" customWidth="1"/>
    <col min="6422" max="6422" width="11.6640625" style="314" customWidth="1"/>
    <col min="6423" max="6423" width="10" style="314" customWidth="1"/>
    <col min="6424" max="6424" width="9.109375" style="314" customWidth="1"/>
    <col min="6425" max="6426" width="9.33203125" style="314" customWidth="1"/>
    <col min="6427" max="6427" width="9" style="314" customWidth="1"/>
    <col min="6428" max="6428" width="8.5546875" style="314" customWidth="1"/>
    <col min="6429" max="6429" width="9.109375" style="314" customWidth="1"/>
    <col min="6430" max="6430" width="8.109375" style="314" customWidth="1"/>
    <col min="6431" max="6434" width="15.44140625" style="314" customWidth="1"/>
    <col min="6435" max="6435" width="11.6640625" style="314" customWidth="1"/>
    <col min="6436" max="6436" width="66.33203125" style="314" customWidth="1"/>
    <col min="6437" max="6437" width="9.5546875" style="314" customWidth="1"/>
    <col min="6438" max="6438" width="60.44140625" style="314" customWidth="1"/>
    <col min="6439" max="6439" width="13.44140625" style="314" customWidth="1"/>
    <col min="6440" max="6440" width="56.109375" style="314" customWidth="1"/>
    <col min="6441" max="6441" width="9.5546875" style="314" customWidth="1"/>
    <col min="6442" max="6442" width="58.6640625" style="314" customWidth="1"/>
    <col min="6443" max="6443" width="9.5546875" style="314" customWidth="1"/>
    <col min="6444" max="6660" width="10.88671875" style="314"/>
    <col min="6661" max="6661" width="16.109375" style="314" customWidth="1"/>
    <col min="6662" max="6662" width="43.109375" style="314" customWidth="1"/>
    <col min="6663" max="6663" width="29.5546875" style="314" customWidth="1"/>
    <col min="6664" max="6664" width="34.109375" style="314" customWidth="1"/>
    <col min="6665" max="6665" width="7.5546875" style="314" customWidth="1"/>
    <col min="6666" max="6666" width="26.44140625" style="314" customWidth="1"/>
    <col min="6667" max="6667" width="17.109375" style="314" customWidth="1"/>
    <col min="6668" max="6668" width="19.109375" style="314" customWidth="1"/>
    <col min="6669" max="6669" width="18.44140625" style="314" customWidth="1"/>
    <col min="6670" max="6670" width="17.5546875" style="314" customWidth="1"/>
    <col min="6671" max="6671" width="18.88671875" style="314" customWidth="1"/>
    <col min="6672" max="6672" width="18.6640625" style="314" customWidth="1"/>
    <col min="6673" max="6674" width="15.88671875" style="314" customWidth="1"/>
    <col min="6675" max="6675" width="11.88671875" style="314" customWidth="1"/>
    <col min="6676" max="6676" width="8" style="314" customWidth="1"/>
    <col min="6677" max="6677" width="9.109375" style="314" customWidth="1"/>
    <col min="6678" max="6678" width="11.6640625" style="314" customWidth="1"/>
    <col min="6679" max="6679" width="10" style="314" customWidth="1"/>
    <col min="6680" max="6680" width="9.109375" style="314" customWidth="1"/>
    <col min="6681" max="6682" width="9.33203125" style="314" customWidth="1"/>
    <col min="6683" max="6683" width="9" style="314" customWidth="1"/>
    <col min="6684" max="6684" width="8.5546875" style="314" customWidth="1"/>
    <col min="6685" max="6685" width="9.109375" style="314" customWidth="1"/>
    <col min="6686" max="6686" width="8.109375" style="314" customWidth="1"/>
    <col min="6687" max="6690" width="15.44140625" style="314" customWidth="1"/>
    <col min="6691" max="6691" width="11.6640625" style="314" customWidth="1"/>
    <col min="6692" max="6692" width="66.33203125" style="314" customWidth="1"/>
    <col min="6693" max="6693" width="9.5546875" style="314" customWidth="1"/>
    <col min="6694" max="6694" width="60.44140625" style="314" customWidth="1"/>
    <col min="6695" max="6695" width="13.44140625" style="314" customWidth="1"/>
    <col min="6696" max="6696" width="56.109375" style="314" customWidth="1"/>
    <col min="6697" max="6697" width="9.5546875" style="314" customWidth="1"/>
    <col min="6698" max="6698" width="58.6640625" style="314" customWidth="1"/>
    <col min="6699" max="6699" width="9.5546875" style="314" customWidth="1"/>
    <col min="6700" max="6916" width="10.88671875" style="314"/>
    <col min="6917" max="6917" width="16.109375" style="314" customWidth="1"/>
    <col min="6918" max="6918" width="43.109375" style="314" customWidth="1"/>
    <col min="6919" max="6919" width="29.5546875" style="314" customWidth="1"/>
    <col min="6920" max="6920" width="34.109375" style="314" customWidth="1"/>
    <col min="6921" max="6921" width="7.5546875" style="314" customWidth="1"/>
    <col min="6922" max="6922" width="26.44140625" style="314" customWidth="1"/>
    <col min="6923" max="6923" width="17.109375" style="314" customWidth="1"/>
    <col min="6924" max="6924" width="19.109375" style="314" customWidth="1"/>
    <col min="6925" max="6925" width="18.44140625" style="314" customWidth="1"/>
    <col min="6926" max="6926" width="17.5546875" style="314" customWidth="1"/>
    <col min="6927" max="6927" width="18.88671875" style="314" customWidth="1"/>
    <col min="6928" max="6928" width="18.6640625" style="314" customWidth="1"/>
    <col min="6929" max="6930" width="15.88671875" style="314" customWidth="1"/>
    <col min="6931" max="6931" width="11.88671875" style="314" customWidth="1"/>
    <col min="6932" max="6932" width="8" style="314" customWidth="1"/>
    <col min="6933" max="6933" width="9.109375" style="314" customWidth="1"/>
    <col min="6934" max="6934" width="11.6640625" style="314" customWidth="1"/>
    <col min="6935" max="6935" width="10" style="314" customWidth="1"/>
    <col min="6936" max="6936" width="9.109375" style="314" customWidth="1"/>
    <col min="6937" max="6938" width="9.33203125" style="314" customWidth="1"/>
    <col min="6939" max="6939" width="9" style="314" customWidth="1"/>
    <col min="6940" max="6940" width="8.5546875" style="314" customWidth="1"/>
    <col min="6941" max="6941" width="9.109375" style="314" customWidth="1"/>
    <col min="6942" max="6942" width="8.109375" style="314" customWidth="1"/>
    <col min="6943" max="6946" width="15.44140625" style="314" customWidth="1"/>
    <col min="6947" max="6947" width="11.6640625" style="314" customWidth="1"/>
    <col min="6948" max="6948" width="66.33203125" style="314" customWidth="1"/>
    <col min="6949" max="6949" width="9.5546875" style="314" customWidth="1"/>
    <col min="6950" max="6950" width="60.44140625" style="314" customWidth="1"/>
    <col min="6951" max="6951" width="13.44140625" style="314" customWidth="1"/>
    <col min="6952" max="6952" width="56.109375" style="314" customWidth="1"/>
    <col min="6953" max="6953" width="9.5546875" style="314" customWidth="1"/>
    <col min="6954" max="6954" width="58.6640625" style="314" customWidth="1"/>
    <col min="6955" max="6955" width="9.5546875" style="314" customWidth="1"/>
    <col min="6956" max="7172" width="10.88671875" style="314"/>
    <col min="7173" max="7173" width="16.109375" style="314" customWidth="1"/>
    <col min="7174" max="7174" width="43.109375" style="314" customWidth="1"/>
    <col min="7175" max="7175" width="29.5546875" style="314" customWidth="1"/>
    <col min="7176" max="7176" width="34.109375" style="314" customWidth="1"/>
    <col min="7177" max="7177" width="7.5546875" style="314" customWidth="1"/>
    <col min="7178" max="7178" width="26.44140625" style="314" customWidth="1"/>
    <col min="7179" max="7179" width="17.109375" style="314" customWidth="1"/>
    <col min="7180" max="7180" width="19.109375" style="314" customWidth="1"/>
    <col min="7181" max="7181" width="18.44140625" style="314" customWidth="1"/>
    <col min="7182" max="7182" width="17.5546875" style="314" customWidth="1"/>
    <col min="7183" max="7183" width="18.88671875" style="314" customWidth="1"/>
    <col min="7184" max="7184" width="18.6640625" style="314" customWidth="1"/>
    <col min="7185" max="7186" width="15.88671875" style="314" customWidth="1"/>
    <col min="7187" max="7187" width="11.88671875" style="314" customWidth="1"/>
    <col min="7188" max="7188" width="8" style="314" customWidth="1"/>
    <col min="7189" max="7189" width="9.109375" style="314" customWidth="1"/>
    <col min="7190" max="7190" width="11.6640625" style="314" customWidth="1"/>
    <col min="7191" max="7191" width="10" style="314" customWidth="1"/>
    <col min="7192" max="7192" width="9.109375" style="314" customWidth="1"/>
    <col min="7193" max="7194" width="9.33203125" style="314" customWidth="1"/>
    <col min="7195" max="7195" width="9" style="314" customWidth="1"/>
    <col min="7196" max="7196" width="8.5546875" style="314" customWidth="1"/>
    <col min="7197" max="7197" width="9.109375" style="314" customWidth="1"/>
    <col min="7198" max="7198" width="8.109375" style="314" customWidth="1"/>
    <col min="7199" max="7202" width="15.44140625" style="314" customWidth="1"/>
    <col min="7203" max="7203" width="11.6640625" style="314" customWidth="1"/>
    <col min="7204" max="7204" width="66.33203125" style="314" customWidth="1"/>
    <col min="7205" max="7205" width="9.5546875" style="314" customWidth="1"/>
    <col min="7206" max="7206" width="60.44140625" style="314" customWidth="1"/>
    <col min="7207" max="7207" width="13.44140625" style="314" customWidth="1"/>
    <col min="7208" max="7208" width="56.109375" style="314" customWidth="1"/>
    <col min="7209" max="7209" width="9.5546875" style="314" customWidth="1"/>
    <col min="7210" max="7210" width="58.6640625" style="314" customWidth="1"/>
    <col min="7211" max="7211" width="9.5546875" style="314" customWidth="1"/>
    <col min="7212" max="7428" width="10.88671875" style="314"/>
    <col min="7429" max="7429" width="16.109375" style="314" customWidth="1"/>
    <col min="7430" max="7430" width="43.109375" style="314" customWidth="1"/>
    <col min="7431" max="7431" width="29.5546875" style="314" customWidth="1"/>
    <col min="7432" max="7432" width="34.109375" style="314" customWidth="1"/>
    <col min="7433" max="7433" width="7.5546875" style="314" customWidth="1"/>
    <col min="7434" max="7434" width="26.44140625" style="314" customWidth="1"/>
    <col min="7435" max="7435" width="17.109375" style="314" customWidth="1"/>
    <col min="7436" max="7436" width="19.109375" style="314" customWidth="1"/>
    <col min="7437" max="7437" width="18.44140625" style="314" customWidth="1"/>
    <col min="7438" max="7438" width="17.5546875" style="314" customWidth="1"/>
    <col min="7439" max="7439" width="18.88671875" style="314" customWidth="1"/>
    <col min="7440" max="7440" width="18.6640625" style="314" customWidth="1"/>
    <col min="7441" max="7442" width="15.88671875" style="314" customWidth="1"/>
    <col min="7443" max="7443" width="11.88671875" style="314" customWidth="1"/>
    <col min="7444" max="7444" width="8" style="314" customWidth="1"/>
    <col min="7445" max="7445" width="9.109375" style="314" customWidth="1"/>
    <col min="7446" max="7446" width="11.6640625" style="314" customWidth="1"/>
    <col min="7447" max="7447" width="10" style="314" customWidth="1"/>
    <col min="7448" max="7448" width="9.109375" style="314" customWidth="1"/>
    <col min="7449" max="7450" width="9.33203125" style="314" customWidth="1"/>
    <col min="7451" max="7451" width="9" style="314" customWidth="1"/>
    <col min="7452" max="7452" width="8.5546875" style="314" customWidth="1"/>
    <col min="7453" max="7453" width="9.109375" style="314" customWidth="1"/>
    <col min="7454" max="7454" width="8.109375" style="314" customWidth="1"/>
    <col min="7455" max="7458" width="15.44140625" style="314" customWidth="1"/>
    <col min="7459" max="7459" width="11.6640625" style="314" customWidth="1"/>
    <col min="7460" max="7460" width="66.33203125" style="314" customWidth="1"/>
    <col min="7461" max="7461" width="9.5546875" style="314" customWidth="1"/>
    <col min="7462" max="7462" width="60.44140625" style="314" customWidth="1"/>
    <col min="7463" max="7463" width="13.44140625" style="314" customWidth="1"/>
    <col min="7464" max="7464" width="56.109375" style="314" customWidth="1"/>
    <col min="7465" max="7465" width="9.5546875" style="314" customWidth="1"/>
    <col min="7466" max="7466" width="58.6640625" style="314" customWidth="1"/>
    <col min="7467" max="7467" width="9.5546875" style="314" customWidth="1"/>
    <col min="7468" max="7684" width="10.88671875" style="314"/>
    <col min="7685" max="7685" width="16.109375" style="314" customWidth="1"/>
    <col min="7686" max="7686" width="43.109375" style="314" customWidth="1"/>
    <col min="7687" max="7687" width="29.5546875" style="314" customWidth="1"/>
    <col min="7688" max="7688" width="34.109375" style="314" customWidth="1"/>
    <col min="7689" max="7689" width="7.5546875" style="314" customWidth="1"/>
    <col min="7690" max="7690" width="26.44140625" style="314" customWidth="1"/>
    <col min="7691" max="7691" width="17.109375" style="314" customWidth="1"/>
    <col min="7692" max="7692" width="19.109375" style="314" customWidth="1"/>
    <col min="7693" max="7693" width="18.44140625" style="314" customWidth="1"/>
    <col min="7694" max="7694" width="17.5546875" style="314" customWidth="1"/>
    <col min="7695" max="7695" width="18.88671875" style="314" customWidth="1"/>
    <col min="7696" max="7696" width="18.6640625" style="314" customWidth="1"/>
    <col min="7697" max="7698" width="15.88671875" style="314" customWidth="1"/>
    <col min="7699" max="7699" width="11.88671875" style="314" customWidth="1"/>
    <col min="7700" max="7700" width="8" style="314" customWidth="1"/>
    <col min="7701" max="7701" width="9.109375" style="314" customWidth="1"/>
    <col min="7702" max="7702" width="11.6640625" style="314" customWidth="1"/>
    <col min="7703" max="7703" width="10" style="314" customWidth="1"/>
    <col min="7704" max="7704" width="9.109375" style="314" customWidth="1"/>
    <col min="7705" max="7706" width="9.33203125" style="314" customWidth="1"/>
    <col min="7707" max="7707" width="9" style="314" customWidth="1"/>
    <col min="7708" max="7708" width="8.5546875" style="314" customWidth="1"/>
    <col min="7709" max="7709" width="9.109375" style="314" customWidth="1"/>
    <col min="7710" max="7710" width="8.109375" style="314" customWidth="1"/>
    <col min="7711" max="7714" width="15.44140625" style="314" customWidth="1"/>
    <col min="7715" max="7715" width="11.6640625" style="314" customWidth="1"/>
    <col min="7716" max="7716" width="66.33203125" style="314" customWidth="1"/>
    <col min="7717" max="7717" width="9.5546875" style="314" customWidth="1"/>
    <col min="7718" max="7718" width="60.44140625" style="314" customWidth="1"/>
    <col min="7719" max="7719" width="13.44140625" style="314" customWidth="1"/>
    <col min="7720" max="7720" width="56.109375" style="314" customWidth="1"/>
    <col min="7721" max="7721" width="9.5546875" style="314" customWidth="1"/>
    <col min="7722" max="7722" width="58.6640625" style="314" customWidth="1"/>
    <col min="7723" max="7723" width="9.5546875" style="314" customWidth="1"/>
    <col min="7724" max="7940" width="10.88671875" style="314"/>
    <col min="7941" max="7941" width="16.109375" style="314" customWidth="1"/>
    <col min="7942" max="7942" width="43.109375" style="314" customWidth="1"/>
    <col min="7943" max="7943" width="29.5546875" style="314" customWidth="1"/>
    <col min="7944" max="7944" width="34.109375" style="314" customWidth="1"/>
    <col min="7945" max="7945" width="7.5546875" style="314" customWidth="1"/>
    <col min="7946" max="7946" width="26.44140625" style="314" customWidth="1"/>
    <col min="7947" max="7947" width="17.109375" style="314" customWidth="1"/>
    <col min="7948" max="7948" width="19.109375" style="314" customWidth="1"/>
    <col min="7949" max="7949" width="18.44140625" style="314" customWidth="1"/>
    <col min="7950" max="7950" width="17.5546875" style="314" customWidth="1"/>
    <col min="7951" max="7951" width="18.88671875" style="314" customWidth="1"/>
    <col min="7952" max="7952" width="18.6640625" style="314" customWidth="1"/>
    <col min="7953" max="7954" width="15.88671875" style="314" customWidth="1"/>
    <col min="7955" max="7955" width="11.88671875" style="314" customWidth="1"/>
    <col min="7956" max="7956" width="8" style="314" customWidth="1"/>
    <col min="7957" max="7957" width="9.109375" style="314" customWidth="1"/>
    <col min="7958" max="7958" width="11.6640625" style="314" customWidth="1"/>
    <col min="7959" max="7959" width="10" style="314" customWidth="1"/>
    <col min="7960" max="7960" width="9.109375" style="314" customWidth="1"/>
    <col min="7961" max="7962" width="9.33203125" style="314" customWidth="1"/>
    <col min="7963" max="7963" width="9" style="314" customWidth="1"/>
    <col min="7964" max="7964" width="8.5546875" style="314" customWidth="1"/>
    <col min="7965" max="7965" width="9.109375" style="314" customWidth="1"/>
    <col min="7966" max="7966" width="8.109375" style="314" customWidth="1"/>
    <col min="7967" max="7970" width="15.44140625" style="314" customWidth="1"/>
    <col min="7971" max="7971" width="11.6640625" style="314" customWidth="1"/>
    <col min="7972" max="7972" width="66.33203125" style="314" customWidth="1"/>
    <col min="7973" max="7973" width="9.5546875" style="314" customWidth="1"/>
    <col min="7974" max="7974" width="60.44140625" style="314" customWidth="1"/>
    <col min="7975" max="7975" width="13.44140625" style="314" customWidth="1"/>
    <col min="7976" max="7976" width="56.109375" style="314" customWidth="1"/>
    <col min="7977" max="7977" width="9.5546875" style="314" customWidth="1"/>
    <col min="7978" max="7978" width="58.6640625" style="314" customWidth="1"/>
    <col min="7979" max="7979" width="9.5546875" style="314" customWidth="1"/>
    <col min="7980" max="8196" width="10.88671875" style="314"/>
    <col min="8197" max="8197" width="16.109375" style="314" customWidth="1"/>
    <col min="8198" max="8198" width="43.109375" style="314" customWidth="1"/>
    <col min="8199" max="8199" width="29.5546875" style="314" customWidth="1"/>
    <col min="8200" max="8200" width="34.109375" style="314" customWidth="1"/>
    <col min="8201" max="8201" width="7.5546875" style="314" customWidth="1"/>
    <col min="8202" max="8202" width="26.44140625" style="314" customWidth="1"/>
    <col min="8203" max="8203" width="17.109375" style="314" customWidth="1"/>
    <col min="8204" max="8204" width="19.109375" style="314" customWidth="1"/>
    <col min="8205" max="8205" width="18.44140625" style="314" customWidth="1"/>
    <col min="8206" max="8206" width="17.5546875" style="314" customWidth="1"/>
    <col min="8207" max="8207" width="18.88671875" style="314" customWidth="1"/>
    <col min="8208" max="8208" width="18.6640625" style="314" customWidth="1"/>
    <col min="8209" max="8210" width="15.88671875" style="314" customWidth="1"/>
    <col min="8211" max="8211" width="11.88671875" style="314" customWidth="1"/>
    <col min="8212" max="8212" width="8" style="314" customWidth="1"/>
    <col min="8213" max="8213" width="9.109375" style="314" customWidth="1"/>
    <col min="8214" max="8214" width="11.6640625" style="314" customWidth="1"/>
    <col min="8215" max="8215" width="10" style="314" customWidth="1"/>
    <col min="8216" max="8216" width="9.109375" style="314" customWidth="1"/>
    <col min="8217" max="8218" width="9.33203125" style="314" customWidth="1"/>
    <col min="8219" max="8219" width="9" style="314" customWidth="1"/>
    <col min="8220" max="8220" width="8.5546875" style="314" customWidth="1"/>
    <col min="8221" max="8221" width="9.109375" style="314" customWidth="1"/>
    <col min="8222" max="8222" width="8.109375" style="314" customWidth="1"/>
    <col min="8223" max="8226" width="15.44140625" style="314" customWidth="1"/>
    <col min="8227" max="8227" width="11.6640625" style="314" customWidth="1"/>
    <col min="8228" max="8228" width="66.33203125" style="314" customWidth="1"/>
    <col min="8229" max="8229" width="9.5546875" style="314" customWidth="1"/>
    <col min="8230" max="8230" width="60.44140625" style="314" customWidth="1"/>
    <col min="8231" max="8231" width="13.44140625" style="314" customWidth="1"/>
    <col min="8232" max="8232" width="56.109375" style="314" customWidth="1"/>
    <col min="8233" max="8233" width="9.5546875" style="314" customWidth="1"/>
    <col min="8234" max="8234" width="58.6640625" style="314" customWidth="1"/>
    <col min="8235" max="8235" width="9.5546875" style="314" customWidth="1"/>
    <col min="8236" max="8452" width="10.88671875" style="314"/>
    <col min="8453" max="8453" width="16.109375" style="314" customWidth="1"/>
    <col min="8454" max="8454" width="43.109375" style="314" customWidth="1"/>
    <col min="8455" max="8455" width="29.5546875" style="314" customWidth="1"/>
    <col min="8456" max="8456" width="34.109375" style="314" customWidth="1"/>
    <col min="8457" max="8457" width="7.5546875" style="314" customWidth="1"/>
    <col min="8458" max="8458" width="26.44140625" style="314" customWidth="1"/>
    <col min="8459" max="8459" width="17.109375" style="314" customWidth="1"/>
    <col min="8460" max="8460" width="19.109375" style="314" customWidth="1"/>
    <col min="8461" max="8461" width="18.44140625" style="314" customWidth="1"/>
    <col min="8462" max="8462" width="17.5546875" style="314" customWidth="1"/>
    <col min="8463" max="8463" width="18.88671875" style="314" customWidth="1"/>
    <col min="8464" max="8464" width="18.6640625" style="314" customWidth="1"/>
    <col min="8465" max="8466" width="15.88671875" style="314" customWidth="1"/>
    <col min="8467" max="8467" width="11.88671875" style="314" customWidth="1"/>
    <col min="8468" max="8468" width="8" style="314" customWidth="1"/>
    <col min="8469" max="8469" width="9.109375" style="314" customWidth="1"/>
    <col min="8470" max="8470" width="11.6640625" style="314" customWidth="1"/>
    <col min="8471" max="8471" width="10" style="314" customWidth="1"/>
    <col min="8472" max="8472" width="9.109375" style="314" customWidth="1"/>
    <col min="8473" max="8474" width="9.33203125" style="314" customWidth="1"/>
    <col min="8475" max="8475" width="9" style="314" customWidth="1"/>
    <col min="8476" max="8476" width="8.5546875" style="314" customWidth="1"/>
    <col min="8477" max="8477" width="9.109375" style="314" customWidth="1"/>
    <col min="8478" max="8478" width="8.109375" style="314" customWidth="1"/>
    <col min="8479" max="8482" width="15.44140625" style="314" customWidth="1"/>
    <col min="8483" max="8483" width="11.6640625" style="314" customWidth="1"/>
    <col min="8484" max="8484" width="66.33203125" style="314" customWidth="1"/>
    <col min="8485" max="8485" width="9.5546875" style="314" customWidth="1"/>
    <col min="8486" max="8486" width="60.44140625" style="314" customWidth="1"/>
    <col min="8487" max="8487" width="13.44140625" style="314" customWidth="1"/>
    <col min="8488" max="8488" width="56.109375" style="314" customWidth="1"/>
    <col min="8489" max="8489" width="9.5546875" style="314" customWidth="1"/>
    <col min="8490" max="8490" width="58.6640625" style="314" customWidth="1"/>
    <col min="8491" max="8491" width="9.5546875" style="314" customWidth="1"/>
    <col min="8492" max="8708" width="10.88671875" style="314"/>
    <col min="8709" max="8709" width="16.109375" style="314" customWidth="1"/>
    <col min="8710" max="8710" width="43.109375" style="314" customWidth="1"/>
    <col min="8711" max="8711" width="29.5546875" style="314" customWidth="1"/>
    <col min="8712" max="8712" width="34.109375" style="314" customWidth="1"/>
    <col min="8713" max="8713" width="7.5546875" style="314" customWidth="1"/>
    <col min="8714" max="8714" width="26.44140625" style="314" customWidth="1"/>
    <col min="8715" max="8715" width="17.109375" style="314" customWidth="1"/>
    <col min="8716" max="8716" width="19.109375" style="314" customWidth="1"/>
    <col min="8717" max="8717" width="18.44140625" style="314" customWidth="1"/>
    <col min="8718" max="8718" width="17.5546875" style="314" customWidth="1"/>
    <col min="8719" max="8719" width="18.88671875" style="314" customWidth="1"/>
    <col min="8720" max="8720" width="18.6640625" style="314" customWidth="1"/>
    <col min="8721" max="8722" width="15.88671875" style="314" customWidth="1"/>
    <col min="8723" max="8723" width="11.88671875" style="314" customWidth="1"/>
    <col min="8724" max="8724" width="8" style="314" customWidth="1"/>
    <col min="8725" max="8725" width="9.109375" style="314" customWidth="1"/>
    <col min="8726" max="8726" width="11.6640625" style="314" customWidth="1"/>
    <col min="8727" max="8727" width="10" style="314" customWidth="1"/>
    <col min="8728" max="8728" width="9.109375" style="314" customWidth="1"/>
    <col min="8729" max="8730" width="9.33203125" style="314" customWidth="1"/>
    <col min="8731" max="8731" width="9" style="314" customWidth="1"/>
    <col min="8732" max="8732" width="8.5546875" style="314" customWidth="1"/>
    <col min="8733" max="8733" width="9.109375" style="314" customWidth="1"/>
    <col min="8734" max="8734" width="8.109375" style="314" customWidth="1"/>
    <col min="8735" max="8738" width="15.44140625" style="314" customWidth="1"/>
    <col min="8739" max="8739" width="11.6640625" style="314" customWidth="1"/>
    <col min="8740" max="8740" width="66.33203125" style="314" customWidth="1"/>
    <col min="8741" max="8741" width="9.5546875" style="314" customWidth="1"/>
    <col min="8742" max="8742" width="60.44140625" style="314" customWidth="1"/>
    <col min="8743" max="8743" width="13.44140625" style="314" customWidth="1"/>
    <col min="8744" max="8744" width="56.109375" style="314" customWidth="1"/>
    <col min="8745" max="8745" width="9.5546875" style="314" customWidth="1"/>
    <col min="8746" max="8746" width="58.6640625" style="314" customWidth="1"/>
    <col min="8747" max="8747" width="9.5546875" style="314" customWidth="1"/>
    <col min="8748" max="8964" width="10.88671875" style="314"/>
    <col min="8965" max="8965" width="16.109375" style="314" customWidth="1"/>
    <col min="8966" max="8966" width="43.109375" style="314" customWidth="1"/>
    <col min="8967" max="8967" width="29.5546875" style="314" customWidth="1"/>
    <col min="8968" max="8968" width="34.109375" style="314" customWidth="1"/>
    <col min="8969" max="8969" width="7.5546875" style="314" customWidth="1"/>
    <col min="8970" max="8970" width="26.44140625" style="314" customWidth="1"/>
    <col min="8971" max="8971" width="17.109375" style="314" customWidth="1"/>
    <col min="8972" max="8972" width="19.109375" style="314" customWidth="1"/>
    <col min="8973" max="8973" width="18.44140625" style="314" customWidth="1"/>
    <col min="8974" max="8974" width="17.5546875" style="314" customWidth="1"/>
    <col min="8975" max="8975" width="18.88671875" style="314" customWidth="1"/>
    <col min="8976" max="8976" width="18.6640625" style="314" customWidth="1"/>
    <col min="8977" max="8978" width="15.88671875" style="314" customWidth="1"/>
    <col min="8979" max="8979" width="11.88671875" style="314" customWidth="1"/>
    <col min="8980" max="8980" width="8" style="314" customWidth="1"/>
    <col min="8981" max="8981" width="9.109375" style="314" customWidth="1"/>
    <col min="8982" max="8982" width="11.6640625" style="314" customWidth="1"/>
    <col min="8983" max="8983" width="10" style="314" customWidth="1"/>
    <col min="8984" max="8984" width="9.109375" style="314" customWidth="1"/>
    <col min="8985" max="8986" width="9.33203125" style="314" customWidth="1"/>
    <col min="8987" max="8987" width="9" style="314" customWidth="1"/>
    <col min="8988" max="8988" width="8.5546875" style="314" customWidth="1"/>
    <col min="8989" max="8989" width="9.109375" style="314" customWidth="1"/>
    <col min="8990" max="8990" width="8.109375" style="314" customWidth="1"/>
    <col min="8991" max="8994" width="15.44140625" style="314" customWidth="1"/>
    <col min="8995" max="8995" width="11.6640625" style="314" customWidth="1"/>
    <col min="8996" max="8996" width="66.33203125" style="314" customWidth="1"/>
    <col min="8997" max="8997" width="9.5546875" style="314" customWidth="1"/>
    <col min="8998" max="8998" width="60.44140625" style="314" customWidth="1"/>
    <col min="8999" max="8999" width="13.44140625" style="314" customWidth="1"/>
    <col min="9000" max="9000" width="56.109375" style="314" customWidth="1"/>
    <col min="9001" max="9001" width="9.5546875" style="314" customWidth="1"/>
    <col min="9002" max="9002" width="58.6640625" style="314" customWidth="1"/>
    <col min="9003" max="9003" width="9.5546875" style="314" customWidth="1"/>
    <col min="9004" max="9220" width="10.88671875" style="314"/>
    <col min="9221" max="9221" width="16.109375" style="314" customWidth="1"/>
    <col min="9222" max="9222" width="43.109375" style="314" customWidth="1"/>
    <col min="9223" max="9223" width="29.5546875" style="314" customWidth="1"/>
    <col min="9224" max="9224" width="34.109375" style="314" customWidth="1"/>
    <col min="9225" max="9225" width="7.5546875" style="314" customWidth="1"/>
    <col min="9226" max="9226" width="26.44140625" style="314" customWidth="1"/>
    <col min="9227" max="9227" width="17.109375" style="314" customWidth="1"/>
    <col min="9228" max="9228" width="19.109375" style="314" customWidth="1"/>
    <col min="9229" max="9229" width="18.44140625" style="314" customWidth="1"/>
    <col min="9230" max="9230" width="17.5546875" style="314" customWidth="1"/>
    <col min="9231" max="9231" width="18.88671875" style="314" customWidth="1"/>
    <col min="9232" max="9232" width="18.6640625" style="314" customWidth="1"/>
    <col min="9233" max="9234" width="15.88671875" style="314" customWidth="1"/>
    <col min="9235" max="9235" width="11.88671875" style="314" customWidth="1"/>
    <col min="9236" max="9236" width="8" style="314" customWidth="1"/>
    <col min="9237" max="9237" width="9.109375" style="314" customWidth="1"/>
    <col min="9238" max="9238" width="11.6640625" style="314" customWidth="1"/>
    <col min="9239" max="9239" width="10" style="314" customWidth="1"/>
    <col min="9240" max="9240" width="9.109375" style="314" customWidth="1"/>
    <col min="9241" max="9242" width="9.33203125" style="314" customWidth="1"/>
    <col min="9243" max="9243" width="9" style="314" customWidth="1"/>
    <col min="9244" max="9244" width="8.5546875" style="314" customWidth="1"/>
    <col min="9245" max="9245" width="9.109375" style="314" customWidth="1"/>
    <col min="9246" max="9246" width="8.109375" style="314" customWidth="1"/>
    <col min="9247" max="9250" width="15.44140625" style="314" customWidth="1"/>
    <col min="9251" max="9251" width="11.6640625" style="314" customWidth="1"/>
    <col min="9252" max="9252" width="66.33203125" style="314" customWidth="1"/>
    <col min="9253" max="9253" width="9.5546875" style="314" customWidth="1"/>
    <col min="9254" max="9254" width="60.44140625" style="314" customWidth="1"/>
    <col min="9255" max="9255" width="13.44140625" style="314" customWidth="1"/>
    <col min="9256" max="9256" width="56.109375" style="314" customWidth="1"/>
    <col min="9257" max="9257" width="9.5546875" style="314" customWidth="1"/>
    <col min="9258" max="9258" width="58.6640625" style="314" customWidth="1"/>
    <col min="9259" max="9259" width="9.5546875" style="314" customWidth="1"/>
    <col min="9260" max="9476" width="10.88671875" style="314"/>
    <col min="9477" max="9477" width="16.109375" style="314" customWidth="1"/>
    <col min="9478" max="9478" width="43.109375" style="314" customWidth="1"/>
    <col min="9479" max="9479" width="29.5546875" style="314" customWidth="1"/>
    <col min="9480" max="9480" width="34.109375" style="314" customWidth="1"/>
    <col min="9481" max="9481" width="7.5546875" style="314" customWidth="1"/>
    <col min="9482" max="9482" width="26.44140625" style="314" customWidth="1"/>
    <col min="9483" max="9483" width="17.109375" style="314" customWidth="1"/>
    <col min="9484" max="9484" width="19.109375" style="314" customWidth="1"/>
    <col min="9485" max="9485" width="18.44140625" style="314" customWidth="1"/>
    <col min="9486" max="9486" width="17.5546875" style="314" customWidth="1"/>
    <col min="9487" max="9487" width="18.88671875" style="314" customWidth="1"/>
    <col min="9488" max="9488" width="18.6640625" style="314" customWidth="1"/>
    <col min="9489" max="9490" width="15.88671875" style="314" customWidth="1"/>
    <col min="9491" max="9491" width="11.88671875" style="314" customWidth="1"/>
    <col min="9492" max="9492" width="8" style="314" customWidth="1"/>
    <col min="9493" max="9493" width="9.109375" style="314" customWidth="1"/>
    <col min="9494" max="9494" width="11.6640625" style="314" customWidth="1"/>
    <col min="9495" max="9495" width="10" style="314" customWidth="1"/>
    <col min="9496" max="9496" width="9.109375" style="314" customWidth="1"/>
    <col min="9497" max="9498" width="9.33203125" style="314" customWidth="1"/>
    <col min="9499" max="9499" width="9" style="314" customWidth="1"/>
    <col min="9500" max="9500" width="8.5546875" style="314" customWidth="1"/>
    <col min="9501" max="9501" width="9.109375" style="314" customWidth="1"/>
    <col min="9502" max="9502" width="8.109375" style="314" customWidth="1"/>
    <col min="9503" max="9506" width="15.44140625" style="314" customWidth="1"/>
    <col min="9507" max="9507" width="11.6640625" style="314" customWidth="1"/>
    <col min="9508" max="9508" width="66.33203125" style="314" customWidth="1"/>
    <col min="9509" max="9509" width="9.5546875" style="314" customWidth="1"/>
    <col min="9510" max="9510" width="60.44140625" style="314" customWidth="1"/>
    <col min="9511" max="9511" width="13.44140625" style="314" customWidth="1"/>
    <col min="9512" max="9512" width="56.109375" style="314" customWidth="1"/>
    <col min="9513" max="9513" width="9.5546875" style="314" customWidth="1"/>
    <col min="9514" max="9514" width="58.6640625" style="314" customWidth="1"/>
    <col min="9515" max="9515" width="9.5546875" style="314" customWidth="1"/>
    <col min="9516" max="9732" width="10.88671875" style="314"/>
    <col min="9733" max="9733" width="16.109375" style="314" customWidth="1"/>
    <col min="9734" max="9734" width="43.109375" style="314" customWidth="1"/>
    <col min="9735" max="9735" width="29.5546875" style="314" customWidth="1"/>
    <col min="9736" max="9736" width="34.109375" style="314" customWidth="1"/>
    <col min="9737" max="9737" width="7.5546875" style="314" customWidth="1"/>
    <col min="9738" max="9738" width="26.44140625" style="314" customWidth="1"/>
    <col min="9739" max="9739" width="17.109375" style="314" customWidth="1"/>
    <col min="9740" max="9740" width="19.109375" style="314" customWidth="1"/>
    <col min="9741" max="9741" width="18.44140625" style="314" customWidth="1"/>
    <col min="9742" max="9742" width="17.5546875" style="314" customWidth="1"/>
    <col min="9743" max="9743" width="18.88671875" style="314" customWidth="1"/>
    <col min="9744" max="9744" width="18.6640625" style="314" customWidth="1"/>
    <col min="9745" max="9746" width="15.88671875" style="314" customWidth="1"/>
    <col min="9747" max="9747" width="11.88671875" style="314" customWidth="1"/>
    <col min="9748" max="9748" width="8" style="314" customWidth="1"/>
    <col min="9749" max="9749" width="9.109375" style="314" customWidth="1"/>
    <col min="9750" max="9750" width="11.6640625" style="314" customWidth="1"/>
    <col min="9751" max="9751" width="10" style="314" customWidth="1"/>
    <col min="9752" max="9752" width="9.109375" style="314" customWidth="1"/>
    <col min="9753" max="9754" width="9.33203125" style="314" customWidth="1"/>
    <col min="9755" max="9755" width="9" style="314" customWidth="1"/>
    <col min="9756" max="9756" width="8.5546875" style="314" customWidth="1"/>
    <col min="9757" max="9757" width="9.109375" style="314" customWidth="1"/>
    <col min="9758" max="9758" width="8.109375" style="314" customWidth="1"/>
    <col min="9759" max="9762" width="15.44140625" style="314" customWidth="1"/>
    <col min="9763" max="9763" width="11.6640625" style="314" customWidth="1"/>
    <col min="9764" max="9764" width="66.33203125" style="314" customWidth="1"/>
    <col min="9765" max="9765" width="9.5546875" style="314" customWidth="1"/>
    <col min="9766" max="9766" width="60.44140625" style="314" customWidth="1"/>
    <col min="9767" max="9767" width="13.44140625" style="314" customWidth="1"/>
    <col min="9768" max="9768" width="56.109375" style="314" customWidth="1"/>
    <col min="9769" max="9769" width="9.5546875" style="314" customWidth="1"/>
    <col min="9770" max="9770" width="58.6640625" style="314" customWidth="1"/>
    <col min="9771" max="9771" width="9.5546875" style="314" customWidth="1"/>
    <col min="9772" max="9988" width="10.88671875" style="314"/>
    <col min="9989" max="9989" width="16.109375" style="314" customWidth="1"/>
    <col min="9990" max="9990" width="43.109375" style="314" customWidth="1"/>
    <col min="9991" max="9991" width="29.5546875" style="314" customWidth="1"/>
    <col min="9992" max="9992" width="34.109375" style="314" customWidth="1"/>
    <col min="9993" max="9993" width="7.5546875" style="314" customWidth="1"/>
    <col min="9994" max="9994" width="26.44140625" style="314" customWidth="1"/>
    <col min="9995" max="9995" width="17.109375" style="314" customWidth="1"/>
    <col min="9996" max="9996" width="19.109375" style="314" customWidth="1"/>
    <col min="9997" max="9997" width="18.44140625" style="314" customWidth="1"/>
    <col min="9998" max="9998" width="17.5546875" style="314" customWidth="1"/>
    <col min="9999" max="9999" width="18.88671875" style="314" customWidth="1"/>
    <col min="10000" max="10000" width="18.6640625" style="314" customWidth="1"/>
    <col min="10001" max="10002" width="15.88671875" style="314" customWidth="1"/>
    <col min="10003" max="10003" width="11.88671875" style="314" customWidth="1"/>
    <col min="10004" max="10004" width="8" style="314" customWidth="1"/>
    <col min="10005" max="10005" width="9.109375" style="314" customWidth="1"/>
    <col min="10006" max="10006" width="11.6640625" style="314" customWidth="1"/>
    <col min="10007" max="10007" width="10" style="314" customWidth="1"/>
    <col min="10008" max="10008" width="9.109375" style="314" customWidth="1"/>
    <col min="10009" max="10010" width="9.33203125" style="314" customWidth="1"/>
    <col min="10011" max="10011" width="9" style="314" customWidth="1"/>
    <col min="10012" max="10012" width="8.5546875" style="314" customWidth="1"/>
    <col min="10013" max="10013" width="9.109375" style="314" customWidth="1"/>
    <col min="10014" max="10014" width="8.109375" style="314" customWidth="1"/>
    <col min="10015" max="10018" width="15.44140625" style="314" customWidth="1"/>
    <col min="10019" max="10019" width="11.6640625" style="314" customWidth="1"/>
    <col min="10020" max="10020" width="66.33203125" style="314" customWidth="1"/>
    <col min="10021" max="10021" width="9.5546875" style="314" customWidth="1"/>
    <col min="10022" max="10022" width="60.44140625" style="314" customWidth="1"/>
    <col min="10023" max="10023" width="13.44140625" style="314" customWidth="1"/>
    <col min="10024" max="10024" width="56.109375" style="314" customWidth="1"/>
    <col min="10025" max="10025" width="9.5546875" style="314" customWidth="1"/>
    <col min="10026" max="10026" width="58.6640625" style="314" customWidth="1"/>
    <col min="10027" max="10027" width="9.5546875" style="314" customWidth="1"/>
    <col min="10028" max="10244" width="10.88671875" style="314"/>
    <col min="10245" max="10245" width="16.109375" style="314" customWidth="1"/>
    <col min="10246" max="10246" width="43.109375" style="314" customWidth="1"/>
    <col min="10247" max="10247" width="29.5546875" style="314" customWidth="1"/>
    <col min="10248" max="10248" width="34.109375" style="314" customWidth="1"/>
    <col min="10249" max="10249" width="7.5546875" style="314" customWidth="1"/>
    <col min="10250" max="10250" width="26.44140625" style="314" customWidth="1"/>
    <col min="10251" max="10251" width="17.109375" style="314" customWidth="1"/>
    <col min="10252" max="10252" width="19.109375" style="314" customWidth="1"/>
    <col min="10253" max="10253" width="18.44140625" style="314" customWidth="1"/>
    <col min="10254" max="10254" width="17.5546875" style="314" customWidth="1"/>
    <col min="10255" max="10255" width="18.88671875" style="314" customWidth="1"/>
    <col min="10256" max="10256" width="18.6640625" style="314" customWidth="1"/>
    <col min="10257" max="10258" width="15.88671875" style="314" customWidth="1"/>
    <col min="10259" max="10259" width="11.88671875" style="314" customWidth="1"/>
    <col min="10260" max="10260" width="8" style="314" customWidth="1"/>
    <col min="10261" max="10261" width="9.109375" style="314" customWidth="1"/>
    <col min="10262" max="10262" width="11.6640625" style="314" customWidth="1"/>
    <col min="10263" max="10263" width="10" style="314" customWidth="1"/>
    <col min="10264" max="10264" width="9.109375" style="314" customWidth="1"/>
    <col min="10265" max="10266" width="9.33203125" style="314" customWidth="1"/>
    <col min="10267" max="10267" width="9" style="314" customWidth="1"/>
    <col min="10268" max="10268" width="8.5546875" style="314" customWidth="1"/>
    <col min="10269" max="10269" width="9.109375" style="314" customWidth="1"/>
    <col min="10270" max="10270" width="8.109375" style="314" customWidth="1"/>
    <col min="10271" max="10274" width="15.44140625" style="314" customWidth="1"/>
    <col min="10275" max="10275" width="11.6640625" style="314" customWidth="1"/>
    <col min="10276" max="10276" width="66.33203125" style="314" customWidth="1"/>
    <col min="10277" max="10277" width="9.5546875" style="314" customWidth="1"/>
    <col min="10278" max="10278" width="60.44140625" style="314" customWidth="1"/>
    <col min="10279" max="10279" width="13.44140625" style="314" customWidth="1"/>
    <col min="10280" max="10280" width="56.109375" style="314" customWidth="1"/>
    <col min="10281" max="10281" width="9.5546875" style="314" customWidth="1"/>
    <col min="10282" max="10282" width="58.6640625" style="314" customWidth="1"/>
    <col min="10283" max="10283" width="9.5546875" style="314" customWidth="1"/>
    <col min="10284" max="10500" width="10.88671875" style="314"/>
    <col min="10501" max="10501" width="16.109375" style="314" customWidth="1"/>
    <col min="10502" max="10502" width="43.109375" style="314" customWidth="1"/>
    <col min="10503" max="10503" width="29.5546875" style="314" customWidth="1"/>
    <col min="10504" max="10504" width="34.109375" style="314" customWidth="1"/>
    <col min="10505" max="10505" width="7.5546875" style="314" customWidth="1"/>
    <col min="10506" max="10506" width="26.44140625" style="314" customWidth="1"/>
    <col min="10507" max="10507" width="17.109375" style="314" customWidth="1"/>
    <col min="10508" max="10508" width="19.109375" style="314" customWidth="1"/>
    <col min="10509" max="10509" width="18.44140625" style="314" customWidth="1"/>
    <col min="10510" max="10510" width="17.5546875" style="314" customWidth="1"/>
    <col min="10511" max="10511" width="18.88671875" style="314" customWidth="1"/>
    <col min="10512" max="10512" width="18.6640625" style="314" customWidth="1"/>
    <col min="10513" max="10514" width="15.88671875" style="314" customWidth="1"/>
    <col min="10515" max="10515" width="11.88671875" style="314" customWidth="1"/>
    <col min="10516" max="10516" width="8" style="314" customWidth="1"/>
    <col min="10517" max="10517" width="9.109375" style="314" customWidth="1"/>
    <col min="10518" max="10518" width="11.6640625" style="314" customWidth="1"/>
    <col min="10519" max="10519" width="10" style="314" customWidth="1"/>
    <col min="10520" max="10520" width="9.109375" style="314" customWidth="1"/>
    <col min="10521" max="10522" width="9.33203125" style="314" customWidth="1"/>
    <col min="10523" max="10523" width="9" style="314" customWidth="1"/>
    <col min="10524" max="10524" width="8.5546875" style="314" customWidth="1"/>
    <col min="10525" max="10525" width="9.109375" style="314" customWidth="1"/>
    <col min="10526" max="10526" width="8.109375" style="314" customWidth="1"/>
    <col min="10527" max="10530" width="15.44140625" style="314" customWidth="1"/>
    <col min="10531" max="10531" width="11.6640625" style="314" customWidth="1"/>
    <col min="10532" max="10532" width="66.33203125" style="314" customWidth="1"/>
    <col min="10533" max="10533" width="9.5546875" style="314" customWidth="1"/>
    <col min="10534" max="10534" width="60.44140625" style="314" customWidth="1"/>
    <col min="10535" max="10535" width="13.44140625" style="314" customWidth="1"/>
    <col min="10536" max="10536" width="56.109375" style="314" customWidth="1"/>
    <col min="10537" max="10537" width="9.5546875" style="314" customWidth="1"/>
    <col min="10538" max="10538" width="58.6640625" style="314" customWidth="1"/>
    <col min="10539" max="10539" width="9.5546875" style="314" customWidth="1"/>
    <col min="10540" max="10756" width="10.88671875" style="314"/>
    <col min="10757" max="10757" width="16.109375" style="314" customWidth="1"/>
    <col min="10758" max="10758" width="43.109375" style="314" customWidth="1"/>
    <col min="10759" max="10759" width="29.5546875" style="314" customWidth="1"/>
    <col min="10760" max="10760" width="34.109375" style="314" customWidth="1"/>
    <col min="10761" max="10761" width="7.5546875" style="314" customWidth="1"/>
    <col min="10762" max="10762" width="26.44140625" style="314" customWidth="1"/>
    <col min="10763" max="10763" width="17.109375" style="314" customWidth="1"/>
    <col min="10764" max="10764" width="19.109375" style="314" customWidth="1"/>
    <col min="10765" max="10765" width="18.44140625" style="314" customWidth="1"/>
    <col min="10766" max="10766" width="17.5546875" style="314" customWidth="1"/>
    <col min="10767" max="10767" width="18.88671875" style="314" customWidth="1"/>
    <col min="10768" max="10768" width="18.6640625" style="314" customWidth="1"/>
    <col min="10769" max="10770" width="15.88671875" style="314" customWidth="1"/>
    <col min="10771" max="10771" width="11.88671875" style="314" customWidth="1"/>
    <col min="10772" max="10772" width="8" style="314" customWidth="1"/>
    <col min="10773" max="10773" width="9.109375" style="314" customWidth="1"/>
    <col min="10774" max="10774" width="11.6640625" style="314" customWidth="1"/>
    <col min="10775" max="10775" width="10" style="314" customWidth="1"/>
    <col min="10776" max="10776" width="9.109375" style="314" customWidth="1"/>
    <col min="10777" max="10778" width="9.33203125" style="314" customWidth="1"/>
    <col min="10779" max="10779" width="9" style="314" customWidth="1"/>
    <col min="10780" max="10780" width="8.5546875" style="314" customWidth="1"/>
    <col min="10781" max="10781" width="9.109375" style="314" customWidth="1"/>
    <col min="10782" max="10782" width="8.109375" style="314" customWidth="1"/>
    <col min="10783" max="10786" width="15.44140625" style="314" customWidth="1"/>
    <col min="10787" max="10787" width="11.6640625" style="314" customWidth="1"/>
    <col min="10788" max="10788" width="66.33203125" style="314" customWidth="1"/>
    <col min="10789" max="10789" width="9.5546875" style="314" customWidth="1"/>
    <col min="10790" max="10790" width="60.44140625" style="314" customWidth="1"/>
    <col min="10791" max="10791" width="13.44140625" style="314" customWidth="1"/>
    <col min="10792" max="10792" width="56.109375" style="314" customWidth="1"/>
    <col min="10793" max="10793" width="9.5546875" style="314" customWidth="1"/>
    <col min="10794" max="10794" width="58.6640625" style="314" customWidth="1"/>
    <col min="10795" max="10795" width="9.5546875" style="314" customWidth="1"/>
    <col min="10796" max="11012" width="10.88671875" style="314"/>
    <col min="11013" max="11013" width="16.109375" style="314" customWidth="1"/>
    <col min="11014" max="11014" width="43.109375" style="314" customWidth="1"/>
    <col min="11015" max="11015" width="29.5546875" style="314" customWidth="1"/>
    <col min="11016" max="11016" width="34.109375" style="314" customWidth="1"/>
    <col min="11017" max="11017" width="7.5546875" style="314" customWidth="1"/>
    <col min="11018" max="11018" width="26.44140625" style="314" customWidth="1"/>
    <col min="11019" max="11019" width="17.109375" style="314" customWidth="1"/>
    <col min="11020" max="11020" width="19.109375" style="314" customWidth="1"/>
    <col min="11021" max="11021" width="18.44140625" style="314" customWidth="1"/>
    <col min="11022" max="11022" width="17.5546875" style="314" customWidth="1"/>
    <col min="11023" max="11023" width="18.88671875" style="314" customWidth="1"/>
    <col min="11024" max="11024" width="18.6640625" style="314" customWidth="1"/>
    <col min="11025" max="11026" width="15.88671875" style="314" customWidth="1"/>
    <col min="11027" max="11027" width="11.88671875" style="314" customWidth="1"/>
    <col min="11028" max="11028" width="8" style="314" customWidth="1"/>
    <col min="11029" max="11029" width="9.109375" style="314" customWidth="1"/>
    <col min="11030" max="11030" width="11.6640625" style="314" customWidth="1"/>
    <col min="11031" max="11031" width="10" style="314" customWidth="1"/>
    <col min="11032" max="11032" width="9.109375" style="314" customWidth="1"/>
    <col min="11033" max="11034" width="9.33203125" style="314" customWidth="1"/>
    <col min="11035" max="11035" width="9" style="314" customWidth="1"/>
    <col min="11036" max="11036" width="8.5546875" style="314" customWidth="1"/>
    <col min="11037" max="11037" width="9.109375" style="314" customWidth="1"/>
    <col min="11038" max="11038" width="8.109375" style="314" customWidth="1"/>
    <col min="11039" max="11042" width="15.44140625" style="314" customWidth="1"/>
    <col min="11043" max="11043" width="11.6640625" style="314" customWidth="1"/>
    <col min="11044" max="11044" width="66.33203125" style="314" customWidth="1"/>
    <col min="11045" max="11045" width="9.5546875" style="314" customWidth="1"/>
    <col min="11046" max="11046" width="60.44140625" style="314" customWidth="1"/>
    <col min="11047" max="11047" width="13.44140625" style="314" customWidth="1"/>
    <col min="11048" max="11048" width="56.109375" style="314" customWidth="1"/>
    <col min="11049" max="11049" width="9.5546875" style="314" customWidth="1"/>
    <col min="11050" max="11050" width="58.6640625" style="314" customWidth="1"/>
    <col min="11051" max="11051" width="9.5546875" style="314" customWidth="1"/>
    <col min="11052" max="11268" width="10.88671875" style="314"/>
    <col min="11269" max="11269" width="16.109375" style="314" customWidth="1"/>
    <col min="11270" max="11270" width="43.109375" style="314" customWidth="1"/>
    <col min="11271" max="11271" width="29.5546875" style="314" customWidth="1"/>
    <col min="11272" max="11272" width="34.109375" style="314" customWidth="1"/>
    <col min="11273" max="11273" width="7.5546875" style="314" customWidth="1"/>
    <col min="11274" max="11274" width="26.44140625" style="314" customWidth="1"/>
    <col min="11275" max="11275" width="17.109375" style="314" customWidth="1"/>
    <col min="11276" max="11276" width="19.109375" style="314" customWidth="1"/>
    <col min="11277" max="11277" width="18.44140625" style="314" customWidth="1"/>
    <col min="11278" max="11278" width="17.5546875" style="314" customWidth="1"/>
    <col min="11279" max="11279" width="18.88671875" style="314" customWidth="1"/>
    <col min="11280" max="11280" width="18.6640625" style="314" customWidth="1"/>
    <col min="11281" max="11282" width="15.88671875" style="314" customWidth="1"/>
    <col min="11283" max="11283" width="11.88671875" style="314" customWidth="1"/>
    <col min="11284" max="11284" width="8" style="314" customWidth="1"/>
    <col min="11285" max="11285" width="9.109375" style="314" customWidth="1"/>
    <col min="11286" max="11286" width="11.6640625" style="314" customWidth="1"/>
    <col min="11287" max="11287" width="10" style="314" customWidth="1"/>
    <col min="11288" max="11288" width="9.109375" style="314" customWidth="1"/>
    <col min="11289" max="11290" width="9.33203125" style="314" customWidth="1"/>
    <col min="11291" max="11291" width="9" style="314" customWidth="1"/>
    <col min="11292" max="11292" width="8.5546875" style="314" customWidth="1"/>
    <col min="11293" max="11293" width="9.109375" style="314" customWidth="1"/>
    <col min="11294" max="11294" width="8.109375" style="314" customWidth="1"/>
    <col min="11295" max="11298" width="15.44140625" style="314" customWidth="1"/>
    <col min="11299" max="11299" width="11.6640625" style="314" customWidth="1"/>
    <col min="11300" max="11300" width="66.33203125" style="314" customWidth="1"/>
    <col min="11301" max="11301" width="9.5546875" style="314" customWidth="1"/>
    <col min="11302" max="11302" width="60.44140625" style="314" customWidth="1"/>
    <col min="11303" max="11303" width="13.44140625" style="314" customWidth="1"/>
    <col min="11304" max="11304" width="56.109375" style="314" customWidth="1"/>
    <col min="11305" max="11305" width="9.5546875" style="314" customWidth="1"/>
    <col min="11306" max="11306" width="58.6640625" style="314" customWidth="1"/>
    <col min="11307" max="11307" width="9.5546875" style="314" customWidth="1"/>
    <col min="11308" max="11524" width="10.88671875" style="314"/>
    <col min="11525" max="11525" width="16.109375" style="314" customWidth="1"/>
    <col min="11526" max="11526" width="43.109375" style="314" customWidth="1"/>
    <col min="11527" max="11527" width="29.5546875" style="314" customWidth="1"/>
    <col min="11528" max="11528" width="34.109375" style="314" customWidth="1"/>
    <col min="11529" max="11529" width="7.5546875" style="314" customWidth="1"/>
    <col min="11530" max="11530" width="26.44140625" style="314" customWidth="1"/>
    <col min="11531" max="11531" width="17.109375" style="314" customWidth="1"/>
    <col min="11532" max="11532" width="19.109375" style="314" customWidth="1"/>
    <col min="11533" max="11533" width="18.44140625" style="314" customWidth="1"/>
    <col min="11534" max="11534" width="17.5546875" style="314" customWidth="1"/>
    <col min="11535" max="11535" width="18.88671875" style="314" customWidth="1"/>
    <col min="11536" max="11536" width="18.6640625" style="314" customWidth="1"/>
    <col min="11537" max="11538" width="15.88671875" style="314" customWidth="1"/>
    <col min="11539" max="11539" width="11.88671875" style="314" customWidth="1"/>
    <col min="11540" max="11540" width="8" style="314" customWidth="1"/>
    <col min="11541" max="11541" width="9.109375" style="314" customWidth="1"/>
    <col min="11542" max="11542" width="11.6640625" style="314" customWidth="1"/>
    <col min="11543" max="11543" width="10" style="314" customWidth="1"/>
    <col min="11544" max="11544" width="9.109375" style="314" customWidth="1"/>
    <col min="11545" max="11546" width="9.33203125" style="314" customWidth="1"/>
    <col min="11547" max="11547" width="9" style="314" customWidth="1"/>
    <col min="11548" max="11548" width="8.5546875" style="314" customWidth="1"/>
    <col min="11549" max="11549" width="9.109375" style="314" customWidth="1"/>
    <col min="11550" max="11550" width="8.109375" style="314" customWidth="1"/>
    <col min="11551" max="11554" width="15.44140625" style="314" customWidth="1"/>
    <col min="11555" max="11555" width="11.6640625" style="314" customWidth="1"/>
    <col min="11556" max="11556" width="66.33203125" style="314" customWidth="1"/>
    <col min="11557" max="11557" width="9.5546875" style="314" customWidth="1"/>
    <col min="11558" max="11558" width="60.44140625" style="314" customWidth="1"/>
    <col min="11559" max="11559" width="13.44140625" style="314" customWidth="1"/>
    <col min="11560" max="11560" width="56.109375" style="314" customWidth="1"/>
    <col min="11561" max="11561" width="9.5546875" style="314" customWidth="1"/>
    <col min="11562" max="11562" width="58.6640625" style="314" customWidth="1"/>
    <col min="11563" max="11563" width="9.5546875" style="314" customWidth="1"/>
    <col min="11564" max="11780" width="10.88671875" style="314"/>
    <col min="11781" max="11781" width="16.109375" style="314" customWidth="1"/>
    <col min="11782" max="11782" width="43.109375" style="314" customWidth="1"/>
    <col min="11783" max="11783" width="29.5546875" style="314" customWidth="1"/>
    <col min="11784" max="11784" width="34.109375" style="314" customWidth="1"/>
    <col min="11785" max="11785" width="7.5546875" style="314" customWidth="1"/>
    <col min="11786" max="11786" width="26.44140625" style="314" customWidth="1"/>
    <col min="11787" max="11787" width="17.109375" style="314" customWidth="1"/>
    <col min="11788" max="11788" width="19.109375" style="314" customWidth="1"/>
    <col min="11789" max="11789" width="18.44140625" style="314" customWidth="1"/>
    <col min="11790" max="11790" width="17.5546875" style="314" customWidth="1"/>
    <col min="11791" max="11791" width="18.88671875" style="314" customWidth="1"/>
    <col min="11792" max="11792" width="18.6640625" style="314" customWidth="1"/>
    <col min="11793" max="11794" width="15.88671875" style="314" customWidth="1"/>
    <col min="11795" max="11795" width="11.88671875" style="314" customWidth="1"/>
    <col min="11796" max="11796" width="8" style="314" customWidth="1"/>
    <col min="11797" max="11797" width="9.109375" style="314" customWidth="1"/>
    <col min="11798" max="11798" width="11.6640625" style="314" customWidth="1"/>
    <col min="11799" max="11799" width="10" style="314" customWidth="1"/>
    <col min="11800" max="11800" width="9.109375" style="314" customWidth="1"/>
    <col min="11801" max="11802" width="9.33203125" style="314" customWidth="1"/>
    <col min="11803" max="11803" width="9" style="314" customWidth="1"/>
    <col min="11804" max="11804" width="8.5546875" style="314" customWidth="1"/>
    <col min="11805" max="11805" width="9.109375" style="314" customWidth="1"/>
    <col min="11806" max="11806" width="8.109375" style="314" customWidth="1"/>
    <col min="11807" max="11810" width="15.44140625" style="314" customWidth="1"/>
    <col min="11811" max="11811" width="11.6640625" style="314" customWidth="1"/>
    <col min="11812" max="11812" width="66.33203125" style="314" customWidth="1"/>
    <col min="11813" max="11813" width="9.5546875" style="314" customWidth="1"/>
    <col min="11814" max="11814" width="60.44140625" style="314" customWidth="1"/>
    <col min="11815" max="11815" width="13.44140625" style="314" customWidth="1"/>
    <col min="11816" max="11816" width="56.109375" style="314" customWidth="1"/>
    <col min="11817" max="11817" width="9.5546875" style="314" customWidth="1"/>
    <col min="11818" max="11818" width="58.6640625" style="314" customWidth="1"/>
    <col min="11819" max="11819" width="9.5546875" style="314" customWidth="1"/>
    <col min="11820" max="12036" width="10.88671875" style="314"/>
    <col min="12037" max="12037" width="16.109375" style="314" customWidth="1"/>
    <col min="12038" max="12038" width="43.109375" style="314" customWidth="1"/>
    <col min="12039" max="12039" width="29.5546875" style="314" customWidth="1"/>
    <col min="12040" max="12040" width="34.109375" style="314" customWidth="1"/>
    <col min="12041" max="12041" width="7.5546875" style="314" customWidth="1"/>
    <col min="12042" max="12042" width="26.44140625" style="314" customWidth="1"/>
    <col min="12043" max="12043" width="17.109375" style="314" customWidth="1"/>
    <col min="12044" max="12044" width="19.109375" style="314" customWidth="1"/>
    <col min="12045" max="12045" width="18.44140625" style="314" customWidth="1"/>
    <col min="12046" max="12046" width="17.5546875" style="314" customWidth="1"/>
    <col min="12047" max="12047" width="18.88671875" style="314" customWidth="1"/>
    <col min="12048" max="12048" width="18.6640625" style="314" customWidth="1"/>
    <col min="12049" max="12050" width="15.88671875" style="314" customWidth="1"/>
    <col min="12051" max="12051" width="11.88671875" style="314" customWidth="1"/>
    <col min="12052" max="12052" width="8" style="314" customWidth="1"/>
    <col min="12053" max="12053" width="9.109375" style="314" customWidth="1"/>
    <col min="12054" max="12054" width="11.6640625" style="314" customWidth="1"/>
    <col min="12055" max="12055" width="10" style="314" customWidth="1"/>
    <col min="12056" max="12056" width="9.109375" style="314" customWidth="1"/>
    <col min="12057" max="12058" width="9.33203125" style="314" customWidth="1"/>
    <col min="12059" max="12059" width="9" style="314" customWidth="1"/>
    <col min="12060" max="12060" width="8.5546875" style="314" customWidth="1"/>
    <col min="12061" max="12061" width="9.109375" style="314" customWidth="1"/>
    <col min="12062" max="12062" width="8.109375" style="314" customWidth="1"/>
    <col min="12063" max="12066" width="15.44140625" style="314" customWidth="1"/>
    <col min="12067" max="12067" width="11.6640625" style="314" customWidth="1"/>
    <col min="12068" max="12068" width="66.33203125" style="314" customWidth="1"/>
    <col min="12069" max="12069" width="9.5546875" style="314" customWidth="1"/>
    <col min="12070" max="12070" width="60.44140625" style="314" customWidth="1"/>
    <col min="12071" max="12071" width="13.44140625" style="314" customWidth="1"/>
    <col min="12072" max="12072" width="56.109375" style="314" customWidth="1"/>
    <col min="12073" max="12073" width="9.5546875" style="314" customWidth="1"/>
    <col min="12074" max="12074" width="58.6640625" style="314" customWidth="1"/>
    <col min="12075" max="12075" width="9.5546875" style="314" customWidth="1"/>
    <col min="12076" max="12292" width="10.88671875" style="314"/>
    <col min="12293" max="12293" width="16.109375" style="314" customWidth="1"/>
    <col min="12294" max="12294" width="43.109375" style="314" customWidth="1"/>
    <col min="12295" max="12295" width="29.5546875" style="314" customWidth="1"/>
    <col min="12296" max="12296" width="34.109375" style="314" customWidth="1"/>
    <col min="12297" max="12297" width="7.5546875" style="314" customWidth="1"/>
    <col min="12298" max="12298" width="26.44140625" style="314" customWidth="1"/>
    <col min="12299" max="12299" width="17.109375" style="314" customWidth="1"/>
    <col min="12300" max="12300" width="19.109375" style="314" customWidth="1"/>
    <col min="12301" max="12301" width="18.44140625" style="314" customWidth="1"/>
    <col min="12302" max="12302" width="17.5546875" style="314" customWidth="1"/>
    <col min="12303" max="12303" width="18.88671875" style="314" customWidth="1"/>
    <col min="12304" max="12304" width="18.6640625" style="314" customWidth="1"/>
    <col min="12305" max="12306" width="15.88671875" style="314" customWidth="1"/>
    <col min="12307" max="12307" width="11.88671875" style="314" customWidth="1"/>
    <col min="12308" max="12308" width="8" style="314" customWidth="1"/>
    <col min="12309" max="12309" width="9.109375" style="314" customWidth="1"/>
    <col min="12310" max="12310" width="11.6640625" style="314" customWidth="1"/>
    <col min="12311" max="12311" width="10" style="314" customWidth="1"/>
    <col min="12312" max="12312" width="9.109375" style="314" customWidth="1"/>
    <col min="12313" max="12314" width="9.33203125" style="314" customWidth="1"/>
    <col min="12315" max="12315" width="9" style="314" customWidth="1"/>
    <col min="12316" max="12316" width="8.5546875" style="314" customWidth="1"/>
    <col min="12317" max="12317" width="9.109375" style="314" customWidth="1"/>
    <col min="12318" max="12318" width="8.109375" style="314" customWidth="1"/>
    <col min="12319" max="12322" width="15.44140625" style="314" customWidth="1"/>
    <col min="12323" max="12323" width="11.6640625" style="314" customWidth="1"/>
    <col min="12324" max="12324" width="66.33203125" style="314" customWidth="1"/>
    <col min="12325" max="12325" width="9.5546875" style="314" customWidth="1"/>
    <col min="12326" max="12326" width="60.44140625" style="314" customWidth="1"/>
    <col min="12327" max="12327" width="13.44140625" style="314" customWidth="1"/>
    <col min="12328" max="12328" width="56.109375" style="314" customWidth="1"/>
    <col min="12329" max="12329" width="9.5546875" style="314" customWidth="1"/>
    <col min="12330" max="12330" width="58.6640625" style="314" customWidth="1"/>
    <col min="12331" max="12331" width="9.5546875" style="314" customWidth="1"/>
    <col min="12332" max="12548" width="10.88671875" style="314"/>
    <col min="12549" max="12549" width="16.109375" style="314" customWidth="1"/>
    <col min="12550" max="12550" width="43.109375" style="314" customWidth="1"/>
    <col min="12551" max="12551" width="29.5546875" style="314" customWidth="1"/>
    <col min="12552" max="12552" width="34.109375" style="314" customWidth="1"/>
    <col min="12553" max="12553" width="7.5546875" style="314" customWidth="1"/>
    <col min="12554" max="12554" width="26.44140625" style="314" customWidth="1"/>
    <col min="12555" max="12555" width="17.109375" style="314" customWidth="1"/>
    <col min="12556" max="12556" width="19.109375" style="314" customWidth="1"/>
    <col min="12557" max="12557" width="18.44140625" style="314" customWidth="1"/>
    <col min="12558" max="12558" width="17.5546875" style="314" customWidth="1"/>
    <col min="12559" max="12559" width="18.88671875" style="314" customWidth="1"/>
    <col min="12560" max="12560" width="18.6640625" style="314" customWidth="1"/>
    <col min="12561" max="12562" width="15.88671875" style="314" customWidth="1"/>
    <col min="12563" max="12563" width="11.88671875" style="314" customWidth="1"/>
    <col min="12564" max="12564" width="8" style="314" customWidth="1"/>
    <col min="12565" max="12565" width="9.109375" style="314" customWidth="1"/>
    <col min="12566" max="12566" width="11.6640625" style="314" customWidth="1"/>
    <col min="12567" max="12567" width="10" style="314" customWidth="1"/>
    <col min="12568" max="12568" width="9.109375" style="314" customWidth="1"/>
    <col min="12569" max="12570" width="9.33203125" style="314" customWidth="1"/>
    <col min="12571" max="12571" width="9" style="314" customWidth="1"/>
    <col min="12572" max="12572" width="8.5546875" style="314" customWidth="1"/>
    <col min="12573" max="12573" width="9.109375" style="314" customWidth="1"/>
    <col min="12574" max="12574" width="8.109375" style="314" customWidth="1"/>
    <col min="12575" max="12578" width="15.44140625" style="314" customWidth="1"/>
    <col min="12579" max="12579" width="11.6640625" style="314" customWidth="1"/>
    <col min="12580" max="12580" width="66.33203125" style="314" customWidth="1"/>
    <col min="12581" max="12581" width="9.5546875" style="314" customWidth="1"/>
    <col min="12582" max="12582" width="60.44140625" style="314" customWidth="1"/>
    <col min="12583" max="12583" width="13.44140625" style="314" customWidth="1"/>
    <col min="12584" max="12584" width="56.109375" style="314" customWidth="1"/>
    <col min="12585" max="12585" width="9.5546875" style="314" customWidth="1"/>
    <col min="12586" max="12586" width="58.6640625" style="314" customWidth="1"/>
    <col min="12587" max="12587" width="9.5546875" style="314" customWidth="1"/>
    <col min="12588" max="12804" width="10.88671875" style="314"/>
    <col min="12805" max="12805" width="16.109375" style="314" customWidth="1"/>
    <col min="12806" max="12806" width="43.109375" style="314" customWidth="1"/>
    <col min="12807" max="12807" width="29.5546875" style="314" customWidth="1"/>
    <col min="12808" max="12808" width="34.109375" style="314" customWidth="1"/>
    <col min="12809" max="12809" width="7.5546875" style="314" customWidth="1"/>
    <col min="12810" max="12810" width="26.44140625" style="314" customWidth="1"/>
    <col min="12811" max="12811" width="17.109375" style="314" customWidth="1"/>
    <col min="12812" max="12812" width="19.109375" style="314" customWidth="1"/>
    <col min="12813" max="12813" width="18.44140625" style="314" customWidth="1"/>
    <col min="12814" max="12814" width="17.5546875" style="314" customWidth="1"/>
    <col min="12815" max="12815" width="18.88671875" style="314" customWidth="1"/>
    <col min="12816" max="12816" width="18.6640625" style="314" customWidth="1"/>
    <col min="12817" max="12818" width="15.88671875" style="314" customWidth="1"/>
    <col min="12819" max="12819" width="11.88671875" style="314" customWidth="1"/>
    <col min="12820" max="12820" width="8" style="314" customWidth="1"/>
    <col min="12821" max="12821" width="9.109375" style="314" customWidth="1"/>
    <col min="12822" max="12822" width="11.6640625" style="314" customWidth="1"/>
    <col min="12823" max="12823" width="10" style="314" customWidth="1"/>
    <col min="12824" max="12824" width="9.109375" style="314" customWidth="1"/>
    <col min="12825" max="12826" width="9.33203125" style="314" customWidth="1"/>
    <col min="12827" max="12827" width="9" style="314" customWidth="1"/>
    <col min="12828" max="12828" width="8.5546875" style="314" customWidth="1"/>
    <col min="12829" max="12829" width="9.109375" style="314" customWidth="1"/>
    <col min="12830" max="12830" width="8.109375" style="314" customWidth="1"/>
    <col min="12831" max="12834" width="15.44140625" style="314" customWidth="1"/>
    <col min="12835" max="12835" width="11.6640625" style="314" customWidth="1"/>
    <col min="12836" max="12836" width="66.33203125" style="314" customWidth="1"/>
    <col min="12837" max="12837" width="9.5546875" style="314" customWidth="1"/>
    <col min="12838" max="12838" width="60.44140625" style="314" customWidth="1"/>
    <col min="12839" max="12839" width="13.44140625" style="314" customWidth="1"/>
    <col min="12840" max="12840" width="56.109375" style="314" customWidth="1"/>
    <col min="12841" max="12841" width="9.5546875" style="314" customWidth="1"/>
    <col min="12842" max="12842" width="58.6640625" style="314" customWidth="1"/>
    <col min="12843" max="12843" width="9.5546875" style="314" customWidth="1"/>
    <col min="12844" max="13060" width="10.88671875" style="314"/>
    <col min="13061" max="13061" width="16.109375" style="314" customWidth="1"/>
    <col min="13062" max="13062" width="43.109375" style="314" customWidth="1"/>
    <col min="13063" max="13063" width="29.5546875" style="314" customWidth="1"/>
    <col min="13064" max="13064" width="34.109375" style="314" customWidth="1"/>
    <col min="13065" max="13065" width="7.5546875" style="314" customWidth="1"/>
    <col min="13066" max="13066" width="26.44140625" style="314" customWidth="1"/>
    <col min="13067" max="13067" width="17.109375" style="314" customWidth="1"/>
    <col min="13068" max="13068" width="19.109375" style="314" customWidth="1"/>
    <col min="13069" max="13069" width="18.44140625" style="314" customWidth="1"/>
    <col min="13070" max="13070" width="17.5546875" style="314" customWidth="1"/>
    <col min="13071" max="13071" width="18.88671875" style="314" customWidth="1"/>
    <col min="13072" max="13072" width="18.6640625" style="314" customWidth="1"/>
    <col min="13073" max="13074" width="15.88671875" style="314" customWidth="1"/>
    <col min="13075" max="13075" width="11.88671875" style="314" customWidth="1"/>
    <col min="13076" max="13076" width="8" style="314" customWidth="1"/>
    <col min="13077" max="13077" width="9.109375" style="314" customWidth="1"/>
    <col min="13078" max="13078" width="11.6640625" style="314" customWidth="1"/>
    <col min="13079" max="13079" width="10" style="314" customWidth="1"/>
    <col min="13080" max="13080" width="9.109375" style="314" customWidth="1"/>
    <col min="13081" max="13082" width="9.33203125" style="314" customWidth="1"/>
    <col min="13083" max="13083" width="9" style="314" customWidth="1"/>
    <col min="13084" max="13084" width="8.5546875" style="314" customWidth="1"/>
    <col min="13085" max="13085" width="9.109375" style="314" customWidth="1"/>
    <col min="13086" max="13086" width="8.109375" style="314" customWidth="1"/>
    <col min="13087" max="13090" width="15.44140625" style="314" customWidth="1"/>
    <col min="13091" max="13091" width="11.6640625" style="314" customWidth="1"/>
    <col min="13092" max="13092" width="66.33203125" style="314" customWidth="1"/>
    <col min="13093" max="13093" width="9.5546875" style="314" customWidth="1"/>
    <col min="13094" max="13094" width="60.44140625" style="314" customWidth="1"/>
    <col min="13095" max="13095" width="13.44140625" style="314" customWidth="1"/>
    <col min="13096" max="13096" width="56.109375" style="314" customWidth="1"/>
    <col min="13097" max="13097" width="9.5546875" style="314" customWidth="1"/>
    <col min="13098" max="13098" width="58.6640625" style="314" customWidth="1"/>
    <col min="13099" max="13099" width="9.5546875" style="314" customWidth="1"/>
    <col min="13100" max="13316" width="10.88671875" style="314"/>
    <col min="13317" max="13317" width="16.109375" style="314" customWidth="1"/>
    <col min="13318" max="13318" width="43.109375" style="314" customWidth="1"/>
    <col min="13319" max="13319" width="29.5546875" style="314" customWidth="1"/>
    <col min="13320" max="13320" width="34.109375" style="314" customWidth="1"/>
    <col min="13321" max="13321" width="7.5546875" style="314" customWidth="1"/>
    <col min="13322" max="13322" width="26.44140625" style="314" customWidth="1"/>
    <col min="13323" max="13323" width="17.109375" style="314" customWidth="1"/>
    <col min="13324" max="13324" width="19.109375" style="314" customWidth="1"/>
    <col min="13325" max="13325" width="18.44140625" style="314" customWidth="1"/>
    <col min="13326" max="13326" width="17.5546875" style="314" customWidth="1"/>
    <col min="13327" max="13327" width="18.88671875" style="314" customWidth="1"/>
    <col min="13328" max="13328" width="18.6640625" style="314" customWidth="1"/>
    <col min="13329" max="13330" width="15.88671875" style="314" customWidth="1"/>
    <col min="13331" max="13331" width="11.88671875" style="314" customWidth="1"/>
    <col min="13332" max="13332" width="8" style="314" customWidth="1"/>
    <col min="13333" max="13333" width="9.109375" style="314" customWidth="1"/>
    <col min="13334" max="13334" width="11.6640625" style="314" customWidth="1"/>
    <col min="13335" max="13335" width="10" style="314" customWidth="1"/>
    <col min="13336" max="13336" width="9.109375" style="314" customWidth="1"/>
    <col min="13337" max="13338" width="9.33203125" style="314" customWidth="1"/>
    <col min="13339" max="13339" width="9" style="314" customWidth="1"/>
    <col min="13340" max="13340" width="8.5546875" style="314" customWidth="1"/>
    <col min="13341" max="13341" width="9.109375" style="314" customWidth="1"/>
    <col min="13342" max="13342" width="8.109375" style="314" customWidth="1"/>
    <col min="13343" max="13346" width="15.44140625" style="314" customWidth="1"/>
    <col min="13347" max="13347" width="11.6640625" style="314" customWidth="1"/>
    <col min="13348" max="13348" width="66.33203125" style="314" customWidth="1"/>
    <col min="13349" max="13349" width="9.5546875" style="314" customWidth="1"/>
    <col min="13350" max="13350" width="60.44140625" style="314" customWidth="1"/>
    <col min="13351" max="13351" width="13.44140625" style="314" customWidth="1"/>
    <col min="13352" max="13352" width="56.109375" style="314" customWidth="1"/>
    <col min="13353" max="13353" width="9.5546875" style="314" customWidth="1"/>
    <col min="13354" max="13354" width="58.6640625" style="314" customWidth="1"/>
    <col min="13355" max="13355" width="9.5546875" style="314" customWidth="1"/>
    <col min="13356" max="13572" width="10.88671875" style="314"/>
    <col min="13573" max="13573" width="16.109375" style="314" customWidth="1"/>
    <col min="13574" max="13574" width="43.109375" style="314" customWidth="1"/>
    <col min="13575" max="13575" width="29.5546875" style="314" customWidth="1"/>
    <col min="13576" max="13576" width="34.109375" style="314" customWidth="1"/>
    <col min="13577" max="13577" width="7.5546875" style="314" customWidth="1"/>
    <col min="13578" max="13578" width="26.44140625" style="314" customWidth="1"/>
    <col min="13579" max="13579" width="17.109375" style="314" customWidth="1"/>
    <col min="13580" max="13580" width="19.109375" style="314" customWidth="1"/>
    <col min="13581" max="13581" width="18.44140625" style="314" customWidth="1"/>
    <col min="13582" max="13582" width="17.5546875" style="314" customWidth="1"/>
    <col min="13583" max="13583" width="18.88671875" style="314" customWidth="1"/>
    <col min="13584" max="13584" width="18.6640625" style="314" customWidth="1"/>
    <col min="13585" max="13586" width="15.88671875" style="314" customWidth="1"/>
    <col min="13587" max="13587" width="11.88671875" style="314" customWidth="1"/>
    <col min="13588" max="13588" width="8" style="314" customWidth="1"/>
    <col min="13589" max="13589" width="9.109375" style="314" customWidth="1"/>
    <col min="13590" max="13590" width="11.6640625" style="314" customWidth="1"/>
    <col min="13591" max="13591" width="10" style="314" customWidth="1"/>
    <col min="13592" max="13592" width="9.109375" style="314" customWidth="1"/>
    <col min="13593" max="13594" width="9.33203125" style="314" customWidth="1"/>
    <col min="13595" max="13595" width="9" style="314" customWidth="1"/>
    <col min="13596" max="13596" width="8.5546875" style="314" customWidth="1"/>
    <col min="13597" max="13597" width="9.109375" style="314" customWidth="1"/>
    <col min="13598" max="13598" width="8.109375" style="314" customWidth="1"/>
    <col min="13599" max="13602" width="15.44140625" style="314" customWidth="1"/>
    <col min="13603" max="13603" width="11.6640625" style="314" customWidth="1"/>
    <col min="13604" max="13604" width="66.33203125" style="314" customWidth="1"/>
    <col min="13605" max="13605" width="9.5546875" style="314" customWidth="1"/>
    <col min="13606" max="13606" width="60.44140625" style="314" customWidth="1"/>
    <col min="13607" max="13607" width="13.44140625" style="314" customWidth="1"/>
    <col min="13608" max="13608" width="56.109375" style="314" customWidth="1"/>
    <col min="13609" max="13609" width="9.5546875" style="314" customWidth="1"/>
    <col min="13610" max="13610" width="58.6640625" style="314" customWidth="1"/>
    <col min="13611" max="13611" width="9.5546875" style="314" customWidth="1"/>
    <col min="13612" max="13828" width="10.88671875" style="314"/>
    <col min="13829" max="13829" width="16.109375" style="314" customWidth="1"/>
    <col min="13830" max="13830" width="43.109375" style="314" customWidth="1"/>
    <col min="13831" max="13831" width="29.5546875" style="314" customWidth="1"/>
    <col min="13832" max="13832" width="34.109375" style="314" customWidth="1"/>
    <col min="13833" max="13833" width="7.5546875" style="314" customWidth="1"/>
    <col min="13834" max="13834" width="26.44140625" style="314" customWidth="1"/>
    <col min="13835" max="13835" width="17.109375" style="314" customWidth="1"/>
    <col min="13836" max="13836" width="19.109375" style="314" customWidth="1"/>
    <col min="13837" max="13837" width="18.44140625" style="314" customWidth="1"/>
    <col min="13838" max="13838" width="17.5546875" style="314" customWidth="1"/>
    <col min="13839" max="13839" width="18.88671875" style="314" customWidth="1"/>
    <col min="13840" max="13840" width="18.6640625" style="314" customWidth="1"/>
    <col min="13841" max="13842" width="15.88671875" style="314" customWidth="1"/>
    <col min="13843" max="13843" width="11.88671875" style="314" customWidth="1"/>
    <col min="13844" max="13844" width="8" style="314" customWidth="1"/>
    <col min="13845" max="13845" width="9.109375" style="314" customWidth="1"/>
    <col min="13846" max="13846" width="11.6640625" style="314" customWidth="1"/>
    <col min="13847" max="13847" width="10" style="314" customWidth="1"/>
    <col min="13848" max="13848" width="9.109375" style="314" customWidth="1"/>
    <col min="13849" max="13850" width="9.33203125" style="314" customWidth="1"/>
    <col min="13851" max="13851" width="9" style="314" customWidth="1"/>
    <col min="13852" max="13852" width="8.5546875" style="314" customWidth="1"/>
    <col min="13853" max="13853" width="9.109375" style="314" customWidth="1"/>
    <col min="13854" max="13854" width="8.109375" style="314" customWidth="1"/>
    <col min="13855" max="13858" width="15.44140625" style="314" customWidth="1"/>
    <col min="13859" max="13859" width="11.6640625" style="314" customWidth="1"/>
    <col min="13860" max="13860" width="66.33203125" style="314" customWidth="1"/>
    <col min="13861" max="13861" width="9.5546875" style="314" customWidth="1"/>
    <col min="13862" max="13862" width="60.44140625" style="314" customWidth="1"/>
    <col min="13863" max="13863" width="13.44140625" style="314" customWidth="1"/>
    <col min="13864" max="13864" width="56.109375" style="314" customWidth="1"/>
    <col min="13865" max="13865" width="9.5546875" style="314" customWidth="1"/>
    <col min="13866" max="13866" width="58.6640625" style="314" customWidth="1"/>
    <col min="13867" max="13867" width="9.5546875" style="314" customWidth="1"/>
    <col min="13868" max="14084" width="10.88671875" style="314"/>
    <col min="14085" max="14085" width="16.109375" style="314" customWidth="1"/>
    <col min="14086" max="14086" width="43.109375" style="314" customWidth="1"/>
    <col min="14087" max="14087" width="29.5546875" style="314" customWidth="1"/>
    <col min="14088" max="14088" width="34.109375" style="314" customWidth="1"/>
    <col min="14089" max="14089" width="7.5546875" style="314" customWidth="1"/>
    <col min="14090" max="14090" width="26.44140625" style="314" customWidth="1"/>
    <col min="14091" max="14091" width="17.109375" style="314" customWidth="1"/>
    <col min="14092" max="14092" width="19.109375" style="314" customWidth="1"/>
    <col min="14093" max="14093" width="18.44140625" style="314" customWidth="1"/>
    <col min="14094" max="14094" width="17.5546875" style="314" customWidth="1"/>
    <col min="14095" max="14095" width="18.88671875" style="314" customWidth="1"/>
    <col min="14096" max="14096" width="18.6640625" style="314" customWidth="1"/>
    <col min="14097" max="14098" width="15.88671875" style="314" customWidth="1"/>
    <col min="14099" max="14099" width="11.88671875" style="314" customWidth="1"/>
    <col min="14100" max="14100" width="8" style="314" customWidth="1"/>
    <col min="14101" max="14101" width="9.109375" style="314" customWidth="1"/>
    <col min="14102" max="14102" width="11.6640625" style="314" customWidth="1"/>
    <col min="14103" max="14103" width="10" style="314" customWidth="1"/>
    <col min="14104" max="14104" width="9.109375" style="314" customWidth="1"/>
    <col min="14105" max="14106" width="9.33203125" style="314" customWidth="1"/>
    <col min="14107" max="14107" width="9" style="314" customWidth="1"/>
    <col min="14108" max="14108" width="8.5546875" style="314" customWidth="1"/>
    <col min="14109" max="14109" width="9.109375" style="314" customWidth="1"/>
    <col min="14110" max="14110" width="8.109375" style="314" customWidth="1"/>
    <col min="14111" max="14114" width="15.44140625" style="314" customWidth="1"/>
    <col min="14115" max="14115" width="11.6640625" style="314" customWidth="1"/>
    <col min="14116" max="14116" width="66.33203125" style="314" customWidth="1"/>
    <col min="14117" max="14117" width="9.5546875" style="314" customWidth="1"/>
    <col min="14118" max="14118" width="60.44140625" style="314" customWidth="1"/>
    <col min="14119" max="14119" width="13.44140625" style="314" customWidth="1"/>
    <col min="14120" max="14120" width="56.109375" style="314" customWidth="1"/>
    <col min="14121" max="14121" width="9.5546875" style="314" customWidth="1"/>
    <col min="14122" max="14122" width="58.6640625" style="314" customWidth="1"/>
    <col min="14123" max="14123" width="9.5546875" style="314" customWidth="1"/>
    <col min="14124" max="14340" width="10.88671875" style="314"/>
    <col min="14341" max="14341" width="16.109375" style="314" customWidth="1"/>
    <col min="14342" max="14342" width="43.109375" style="314" customWidth="1"/>
    <col min="14343" max="14343" width="29.5546875" style="314" customWidth="1"/>
    <col min="14344" max="14344" width="34.109375" style="314" customWidth="1"/>
    <col min="14345" max="14345" width="7.5546875" style="314" customWidth="1"/>
    <col min="14346" max="14346" width="26.44140625" style="314" customWidth="1"/>
    <col min="14347" max="14347" width="17.109375" style="314" customWidth="1"/>
    <col min="14348" max="14348" width="19.109375" style="314" customWidth="1"/>
    <col min="14349" max="14349" width="18.44140625" style="314" customWidth="1"/>
    <col min="14350" max="14350" width="17.5546875" style="314" customWidth="1"/>
    <col min="14351" max="14351" width="18.88671875" style="314" customWidth="1"/>
    <col min="14352" max="14352" width="18.6640625" style="314" customWidth="1"/>
    <col min="14353" max="14354" width="15.88671875" style="314" customWidth="1"/>
    <col min="14355" max="14355" width="11.88671875" style="314" customWidth="1"/>
    <col min="14356" max="14356" width="8" style="314" customWidth="1"/>
    <col min="14357" max="14357" width="9.109375" style="314" customWidth="1"/>
    <col min="14358" max="14358" width="11.6640625" style="314" customWidth="1"/>
    <col min="14359" max="14359" width="10" style="314" customWidth="1"/>
    <col min="14360" max="14360" width="9.109375" style="314" customWidth="1"/>
    <col min="14361" max="14362" width="9.33203125" style="314" customWidth="1"/>
    <col min="14363" max="14363" width="9" style="314" customWidth="1"/>
    <col min="14364" max="14364" width="8.5546875" style="314" customWidth="1"/>
    <col min="14365" max="14365" width="9.109375" style="314" customWidth="1"/>
    <col min="14366" max="14366" width="8.109375" style="314" customWidth="1"/>
    <col min="14367" max="14370" width="15.44140625" style="314" customWidth="1"/>
    <col min="14371" max="14371" width="11.6640625" style="314" customWidth="1"/>
    <col min="14372" max="14372" width="66.33203125" style="314" customWidth="1"/>
    <col min="14373" max="14373" width="9.5546875" style="314" customWidth="1"/>
    <col min="14374" max="14374" width="60.44140625" style="314" customWidth="1"/>
    <col min="14375" max="14375" width="13.44140625" style="314" customWidth="1"/>
    <col min="14376" max="14376" width="56.109375" style="314" customWidth="1"/>
    <col min="14377" max="14377" width="9.5546875" style="314" customWidth="1"/>
    <col min="14378" max="14378" width="58.6640625" style="314" customWidth="1"/>
    <col min="14379" max="14379" width="9.5546875" style="314" customWidth="1"/>
    <col min="14380" max="14596" width="10.88671875" style="314"/>
    <col min="14597" max="14597" width="16.109375" style="314" customWidth="1"/>
    <col min="14598" max="14598" width="43.109375" style="314" customWidth="1"/>
    <col min="14599" max="14599" width="29.5546875" style="314" customWidth="1"/>
    <col min="14600" max="14600" width="34.109375" style="314" customWidth="1"/>
    <col min="14601" max="14601" width="7.5546875" style="314" customWidth="1"/>
    <col min="14602" max="14602" width="26.44140625" style="314" customWidth="1"/>
    <col min="14603" max="14603" width="17.109375" style="314" customWidth="1"/>
    <col min="14604" max="14604" width="19.109375" style="314" customWidth="1"/>
    <col min="14605" max="14605" width="18.44140625" style="314" customWidth="1"/>
    <col min="14606" max="14606" width="17.5546875" style="314" customWidth="1"/>
    <col min="14607" max="14607" width="18.88671875" style="314" customWidth="1"/>
    <col min="14608" max="14608" width="18.6640625" style="314" customWidth="1"/>
    <col min="14609" max="14610" width="15.88671875" style="314" customWidth="1"/>
    <col min="14611" max="14611" width="11.88671875" style="314" customWidth="1"/>
    <col min="14612" max="14612" width="8" style="314" customWidth="1"/>
    <col min="14613" max="14613" width="9.109375" style="314" customWidth="1"/>
    <col min="14614" max="14614" width="11.6640625" style="314" customWidth="1"/>
    <col min="14615" max="14615" width="10" style="314" customWidth="1"/>
    <col min="14616" max="14616" width="9.109375" style="314" customWidth="1"/>
    <col min="14617" max="14618" width="9.33203125" style="314" customWidth="1"/>
    <col min="14619" max="14619" width="9" style="314" customWidth="1"/>
    <col min="14620" max="14620" width="8.5546875" style="314" customWidth="1"/>
    <col min="14621" max="14621" width="9.109375" style="314" customWidth="1"/>
    <col min="14622" max="14622" width="8.109375" style="314" customWidth="1"/>
    <col min="14623" max="14626" width="15.44140625" style="314" customWidth="1"/>
    <col min="14627" max="14627" width="11.6640625" style="314" customWidth="1"/>
    <col min="14628" max="14628" width="66.33203125" style="314" customWidth="1"/>
    <col min="14629" max="14629" width="9.5546875" style="314" customWidth="1"/>
    <col min="14630" max="14630" width="60.44140625" style="314" customWidth="1"/>
    <col min="14631" max="14631" width="13.44140625" style="314" customWidth="1"/>
    <col min="14632" max="14632" width="56.109375" style="314" customWidth="1"/>
    <col min="14633" max="14633" width="9.5546875" style="314" customWidth="1"/>
    <col min="14634" max="14634" width="58.6640625" style="314" customWidth="1"/>
    <col min="14635" max="14635" width="9.5546875" style="314" customWidth="1"/>
    <col min="14636" max="14852" width="10.88671875" style="314"/>
    <col min="14853" max="14853" width="16.109375" style="314" customWidth="1"/>
    <col min="14854" max="14854" width="43.109375" style="314" customWidth="1"/>
    <col min="14855" max="14855" width="29.5546875" style="314" customWidth="1"/>
    <col min="14856" max="14856" width="34.109375" style="314" customWidth="1"/>
    <col min="14857" max="14857" width="7.5546875" style="314" customWidth="1"/>
    <col min="14858" max="14858" width="26.44140625" style="314" customWidth="1"/>
    <col min="14859" max="14859" width="17.109375" style="314" customWidth="1"/>
    <col min="14860" max="14860" width="19.109375" style="314" customWidth="1"/>
    <col min="14861" max="14861" width="18.44140625" style="314" customWidth="1"/>
    <col min="14862" max="14862" width="17.5546875" style="314" customWidth="1"/>
    <col min="14863" max="14863" width="18.88671875" style="314" customWidth="1"/>
    <col min="14864" max="14864" width="18.6640625" style="314" customWidth="1"/>
    <col min="14865" max="14866" width="15.88671875" style="314" customWidth="1"/>
    <col min="14867" max="14867" width="11.88671875" style="314" customWidth="1"/>
    <col min="14868" max="14868" width="8" style="314" customWidth="1"/>
    <col min="14869" max="14869" width="9.109375" style="314" customWidth="1"/>
    <col min="14870" max="14870" width="11.6640625" style="314" customWidth="1"/>
    <col min="14871" max="14871" width="10" style="314" customWidth="1"/>
    <col min="14872" max="14872" width="9.109375" style="314" customWidth="1"/>
    <col min="14873" max="14874" width="9.33203125" style="314" customWidth="1"/>
    <col min="14875" max="14875" width="9" style="314" customWidth="1"/>
    <col min="14876" max="14876" width="8.5546875" style="314" customWidth="1"/>
    <col min="14877" max="14877" width="9.109375" style="314" customWidth="1"/>
    <col min="14878" max="14878" width="8.109375" style="314" customWidth="1"/>
    <col min="14879" max="14882" width="15.44140625" style="314" customWidth="1"/>
    <col min="14883" max="14883" width="11.6640625" style="314" customWidth="1"/>
    <col min="14884" max="14884" width="66.33203125" style="314" customWidth="1"/>
    <col min="14885" max="14885" width="9.5546875" style="314" customWidth="1"/>
    <col min="14886" max="14886" width="60.44140625" style="314" customWidth="1"/>
    <col min="14887" max="14887" width="13.44140625" style="314" customWidth="1"/>
    <col min="14888" max="14888" width="56.109375" style="314" customWidth="1"/>
    <col min="14889" max="14889" width="9.5546875" style="314" customWidth="1"/>
    <col min="14890" max="14890" width="58.6640625" style="314" customWidth="1"/>
    <col min="14891" max="14891" width="9.5546875" style="314" customWidth="1"/>
    <col min="14892" max="15108" width="10.88671875" style="314"/>
    <col min="15109" max="15109" width="16.109375" style="314" customWidth="1"/>
    <col min="15110" max="15110" width="43.109375" style="314" customWidth="1"/>
    <col min="15111" max="15111" width="29.5546875" style="314" customWidth="1"/>
    <col min="15112" max="15112" width="34.109375" style="314" customWidth="1"/>
    <col min="15113" max="15113" width="7.5546875" style="314" customWidth="1"/>
    <col min="15114" max="15114" width="26.44140625" style="314" customWidth="1"/>
    <col min="15115" max="15115" width="17.109375" style="314" customWidth="1"/>
    <col min="15116" max="15116" width="19.109375" style="314" customWidth="1"/>
    <col min="15117" max="15117" width="18.44140625" style="314" customWidth="1"/>
    <col min="15118" max="15118" width="17.5546875" style="314" customWidth="1"/>
    <col min="15119" max="15119" width="18.88671875" style="314" customWidth="1"/>
    <col min="15120" max="15120" width="18.6640625" style="314" customWidth="1"/>
    <col min="15121" max="15122" width="15.88671875" style="314" customWidth="1"/>
    <col min="15123" max="15123" width="11.88671875" style="314" customWidth="1"/>
    <col min="15124" max="15124" width="8" style="314" customWidth="1"/>
    <col min="15125" max="15125" width="9.109375" style="314" customWidth="1"/>
    <col min="15126" max="15126" width="11.6640625" style="314" customWidth="1"/>
    <col min="15127" max="15127" width="10" style="314" customWidth="1"/>
    <col min="15128" max="15128" width="9.109375" style="314" customWidth="1"/>
    <col min="15129" max="15130" width="9.33203125" style="314" customWidth="1"/>
    <col min="15131" max="15131" width="9" style="314" customWidth="1"/>
    <col min="15132" max="15132" width="8.5546875" style="314" customWidth="1"/>
    <col min="15133" max="15133" width="9.109375" style="314" customWidth="1"/>
    <col min="15134" max="15134" width="8.109375" style="314" customWidth="1"/>
    <col min="15135" max="15138" width="15.44140625" style="314" customWidth="1"/>
    <col min="15139" max="15139" width="11.6640625" style="314" customWidth="1"/>
    <col min="15140" max="15140" width="66.33203125" style="314" customWidth="1"/>
    <col min="15141" max="15141" width="9.5546875" style="314" customWidth="1"/>
    <col min="15142" max="15142" width="60.44140625" style="314" customWidth="1"/>
    <col min="15143" max="15143" width="13.44140625" style="314" customWidth="1"/>
    <col min="15144" max="15144" width="56.109375" style="314" customWidth="1"/>
    <col min="15145" max="15145" width="9.5546875" style="314" customWidth="1"/>
    <col min="15146" max="15146" width="58.6640625" style="314" customWidth="1"/>
    <col min="15147" max="15147" width="9.5546875" style="314" customWidth="1"/>
    <col min="15148" max="15364" width="10.88671875" style="314"/>
    <col min="15365" max="15365" width="16.109375" style="314" customWidth="1"/>
    <col min="15366" max="15366" width="43.109375" style="314" customWidth="1"/>
    <col min="15367" max="15367" width="29.5546875" style="314" customWidth="1"/>
    <col min="15368" max="15368" width="34.109375" style="314" customWidth="1"/>
    <col min="15369" max="15369" width="7.5546875" style="314" customWidth="1"/>
    <col min="15370" max="15370" width="26.44140625" style="314" customWidth="1"/>
    <col min="15371" max="15371" width="17.109375" style="314" customWidth="1"/>
    <col min="15372" max="15372" width="19.109375" style="314" customWidth="1"/>
    <col min="15373" max="15373" width="18.44140625" style="314" customWidth="1"/>
    <col min="15374" max="15374" width="17.5546875" style="314" customWidth="1"/>
    <col min="15375" max="15375" width="18.88671875" style="314" customWidth="1"/>
    <col min="15376" max="15376" width="18.6640625" style="314" customWidth="1"/>
    <col min="15377" max="15378" width="15.88671875" style="314" customWidth="1"/>
    <col min="15379" max="15379" width="11.88671875" style="314" customWidth="1"/>
    <col min="15380" max="15380" width="8" style="314" customWidth="1"/>
    <col min="15381" max="15381" width="9.109375" style="314" customWidth="1"/>
    <col min="15382" max="15382" width="11.6640625" style="314" customWidth="1"/>
    <col min="15383" max="15383" width="10" style="314" customWidth="1"/>
    <col min="15384" max="15384" width="9.109375" style="314" customWidth="1"/>
    <col min="15385" max="15386" width="9.33203125" style="314" customWidth="1"/>
    <col min="15387" max="15387" width="9" style="314" customWidth="1"/>
    <col min="15388" max="15388" width="8.5546875" style="314" customWidth="1"/>
    <col min="15389" max="15389" width="9.109375" style="314" customWidth="1"/>
    <col min="15390" max="15390" width="8.109375" style="314" customWidth="1"/>
    <col min="15391" max="15394" width="15.44140625" style="314" customWidth="1"/>
    <col min="15395" max="15395" width="11.6640625" style="314" customWidth="1"/>
    <col min="15396" max="15396" width="66.33203125" style="314" customWidth="1"/>
    <col min="15397" max="15397" width="9.5546875" style="314" customWidth="1"/>
    <col min="15398" max="15398" width="60.44140625" style="314" customWidth="1"/>
    <col min="15399" max="15399" width="13.44140625" style="314" customWidth="1"/>
    <col min="15400" max="15400" width="56.109375" style="314" customWidth="1"/>
    <col min="15401" max="15401" width="9.5546875" style="314" customWidth="1"/>
    <col min="15402" max="15402" width="58.6640625" style="314" customWidth="1"/>
    <col min="15403" max="15403" width="9.5546875" style="314" customWidth="1"/>
    <col min="15404" max="15620" width="10.88671875" style="314"/>
    <col min="15621" max="15621" width="16.109375" style="314" customWidth="1"/>
    <col min="15622" max="15622" width="43.109375" style="314" customWidth="1"/>
    <col min="15623" max="15623" width="29.5546875" style="314" customWidth="1"/>
    <col min="15624" max="15624" width="34.109375" style="314" customWidth="1"/>
    <col min="15625" max="15625" width="7.5546875" style="314" customWidth="1"/>
    <col min="15626" max="15626" width="26.44140625" style="314" customWidth="1"/>
    <col min="15627" max="15627" width="17.109375" style="314" customWidth="1"/>
    <col min="15628" max="15628" width="19.109375" style="314" customWidth="1"/>
    <col min="15629" max="15629" width="18.44140625" style="314" customWidth="1"/>
    <col min="15630" max="15630" width="17.5546875" style="314" customWidth="1"/>
    <col min="15631" max="15631" width="18.88671875" style="314" customWidth="1"/>
    <col min="15632" max="15632" width="18.6640625" style="314" customWidth="1"/>
    <col min="15633" max="15634" width="15.88671875" style="314" customWidth="1"/>
    <col min="15635" max="15635" width="11.88671875" style="314" customWidth="1"/>
    <col min="15636" max="15636" width="8" style="314" customWidth="1"/>
    <col min="15637" max="15637" width="9.109375" style="314" customWidth="1"/>
    <col min="15638" max="15638" width="11.6640625" style="314" customWidth="1"/>
    <col min="15639" max="15639" width="10" style="314" customWidth="1"/>
    <col min="15640" max="15640" width="9.109375" style="314" customWidth="1"/>
    <col min="15641" max="15642" width="9.33203125" style="314" customWidth="1"/>
    <col min="15643" max="15643" width="9" style="314" customWidth="1"/>
    <col min="15644" max="15644" width="8.5546875" style="314" customWidth="1"/>
    <col min="15645" max="15645" width="9.109375" style="314" customWidth="1"/>
    <col min="15646" max="15646" width="8.109375" style="314" customWidth="1"/>
    <col min="15647" max="15650" width="15.44140625" style="314" customWidth="1"/>
    <col min="15651" max="15651" width="11.6640625" style="314" customWidth="1"/>
    <col min="15652" max="15652" width="66.33203125" style="314" customWidth="1"/>
    <col min="15653" max="15653" width="9.5546875" style="314" customWidth="1"/>
    <col min="15654" max="15654" width="60.44140625" style="314" customWidth="1"/>
    <col min="15655" max="15655" width="13.44140625" style="314" customWidth="1"/>
    <col min="15656" max="15656" width="56.109375" style="314" customWidth="1"/>
    <col min="15657" max="15657" width="9.5546875" style="314" customWidth="1"/>
    <col min="15658" max="15658" width="58.6640625" style="314" customWidth="1"/>
    <col min="15659" max="15659" width="9.5546875" style="314" customWidth="1"/>
    <col min="15660" max="15876" width="10.88671875" style="314"/>
    <col min="15877" max="15877" width="16.109375" style="314" customWidth="1"/>
    <col min="15878" max="15878" width="43.109375" style="314" customWidth="1"/>
    <col min="15879" max="15879" width="29.5546875" style="314" customWidth="1"/>
    <col min="15880" max="15880" width="34.109375" style="314" customWidth="1"/>
    <col min="15881" max="15881" width="7.5546875" style="314" customWidth="1"/>
    <col min="15882" max="15882" width="26.44140625" style="314" customWidth="1"/>
    <col min="15883" max="15883" width="17.109375" style="314" customWidth="1"/>
    <col min="15884" max="15884" width="19.109375" style="314" customWidth="1"/>
    <col min="15885" max="15885" width="18.44140625" style="314" customWidth="1"/>
    <col min="15886" max="15886" width="17.5546875" style="314" customWidth="1"/>
    <col min="15887" max="15887" width="18.88671875" style="314" customWidth="1"/>
    <col min="15888" max="15888" width="18.6640625" style="314" customWidth="1"/>
    <col min="15889" max="15890" width="15.88671875" style="314" customWidth="1"/>
    <col min="15891" max="15891" width="11.88671875" style="314" customWidth="1"/>
    <col min="15892" max="15892" width="8" style="314" customWidth="1"/>
    <col min="15893" max="15893" width="9.109375" style="314" customWidth="1"/>
    <col min="15894" max="15894" width="11.6640625" style="314" customWidth="1"/>
    <col min="15895" max="15895" width="10" style="314" customWidth="1"/>
    <col min="15896" max="15896" width="9.109375" style="314" customWidth="1"/>
    <col min="15897" max="15898" width="9.33203125" style="314" customWidth="1"/>
    <col min="15899" max="15899" width="9" style="314" customWidth="1"/>
    <col min="15900" max="15900" width="8.5546875" style="314" customWidth="1"/>
    <col min="15901" max="15901" width="9.109375" style="314" customWidth="1"/>
    <col min="15902" max="15902" width="8.109375" style="314" customWidth="1"/>
    <col min="15903" max="15906" width="15.44140625" style="314" customWidth="1"/>
    <col min="15907" max="15907" width="11.6640625" style="314" customWidth="1"/>
    <col min="15908" max="15908" width="66.33203125" style="314" customWidth="1"/>
    <col min="15909" max="15909" width="9.5546875" style="314" customWidth="1"/>
    <col min="15910" max="15910" width="60.44140625" style="314" customWidth="1"/>
    <col min="15911" max="15911" width="13.44140625" style="314" customWidth="1"/>
    <col min="15912" max="15912" width="56.109375" style="314" customWidth="1"/>
    <col min="15913" max="15913" width="9.5546875" style="314" customWidth="1"/>
    <col min="15914" max="15914" width="58.6640625" style="314" customWidth="1"/>
    <col min="15915" max="15915" width="9.5546875" style="314" customWidth="1"/>
    <col min="15916" max="16132" width="10.88671875" style="314"/>
    <col min="16133" max="16133" width="16.109375" style="314" customWidth="1"/>
    <col min="16134" max="16134" width="43.109375" style="314" customWidth="1"/>
    <col min="16135" max="16135" width="29.5546875" style="314" customWidth="1"/>
    <col min="16136" max="16136" width="34.109375" style="314" customWidth="1"/>
    <col min="16137" max="16137" width="7.5546875" style="314" customWidth="1"/>
    <col min="16138" max="16138" width="26.44140625" style="314" customWidth="1"/>
    <col min="16139" max="16139" width="17.109375" style="314" customWidth="1"/>
    <col min="16140" max="16140" width="19.109375" style="314" customWidth="1"/>
    <col min="16141" max="16141" width="18.44140625" style="314" customWidth="1"/>
    <col min="16142" max="16142" width="17.5546875" style="314" customWidth="1"/>
    <col min="16143" max="16143" width="18.88671875" style="314" customWidth="1"/>
    <col min="16144" max="16144" width="18.6640625" style="314" customWidth="1"/>
    <col min="16145" max="16146" width="15.88671875" style="314" customWidth="1"/>
    <col min="16147" max="16147" width="11.88671875" style="314" customWidth="1"/>
    <col min="16148" max="16148" width="8" style="314" customWidth="1"/>
    <col min="16149" max="16149" width="9.109375" style="314" customWidth="1"/>
    <col min="16150" max="16150" width="11.6640625" style="314" customWidth="1"/>
    <col min="16151" max="16151" width="10" style="314" customWidth="1"/>
    <col min="16152" max="16152" width="9.109375" style="314" customWidth="1"/>
    <col min="16153" max="16154" width="9.33203125" style="314" customWidth="1"/>
    <col min="16155" max="16155" width="9" style="314" customWidth="1"/>
    <col min="16156" max="16156" width="8.5546875" style="314" customWidth="1"/>
    <col min="16157" max="16157" width="9.109375" style="314" customWidth="1"/>
    <col min="16158" max="16158" width="8.109375" style="314" customWidth="1"/>
    <col min="16159" max="16162" width="15.44140625" style="314" customWidth="1"/>
    <col min="16163" max="16163" width="11.6640625" style="314" customWidth="1"/>
    <col min="16164" max="16164" width="66.33203125" style="314" customWidth="1"/>
    <col min="16165" max="16165" width="9.5546875" style="314" customWidth="1"/>
    <col min="16166" max="16166" width="60.44140625" style="314" customWidth="1"/>
    <col min="16167" max="16167" width="13.44140625" style="314" customWidth="1"/>
    <col min="16168" max="16168" width="56.109375" style="314" customWidth="1"/>
    <col min="16169" max="16169" width="9.5546875" style="314" customWidth="1"/>
    <col min="16170" max="16170" width="58.6640625" style="314" customWidth="1"/>
    <col min="16171" max="16171" width="9.5546875" style="314" customWidth="1"/>
    <col min="16172" max="16384" width="10.88671875" style="314"/>
  </cols>
  <sheetData>
    <row r="1" spans="1:64" ht="23.4" thickBot="1" x14ac:dyDescent="0.35">
      <c r="A1" s="938" t="s">
        <v>637</v>
      </c>
      <c r="B1" s="939"/>
      <c r="C1" s="939"/>
      <c r="D1" s="939"/>
      <c r="E1" s="939"/>
      <c r="F1" s="940"/>
      <c r="G1" s="1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6"/>
      <c r="AP1" s="1001" t="s">
        <v>34</v>
      </c>
      <c r="AQ1" s="1002"/>
    </row>
    <row r="2" spans="1:64" ht="23.4" thickBot="1" x14ac:dyDescent="0.35">
      <c r="A2" s="941"/>
      <c r="B2" s="942"/>
      <c r="C2" s="942"/>
      <c r="D2" s="942"/>
      <c r="E2" s="942"/>
      <c r="F2" s="943"/>
      <c r="G2" s="17"/>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c r="AP2" s="1003" t="s">
        <v>35</v>
      </c>
      <c r="AQ2" s="1004"/>
    </row>
    <row r="3" spans="1:64" ht="22.8" x14ac:dyDescent="0.3">
      <c r="A3" s="941"/>
      <c r="B3" s="942"/>
      <c r="C3" s="942"/>
      <c r="D3" s="942"/>
      <c r="E3" s="942"/>
      <c r="F3" s="943"/>
      <c r="G3" s="17"/>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9"/>
      <c r="AP3" s="1005">
        <v>43739</v>
      </c>
      <c r="AQ3" s="1006"/>
    </row>
    <row r="4" spans="1:64" ht="22.8" x14ac:dyDescent="0.3">
      <c r="A4" s="941"/>
      <c r="B4" s="942"/>
      <c r="C4" s="942"/>
      <c r="D4" s="942"/>
      <c r="E4" s="942"/>
      <c r="F4" s="943"/>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9"/>
      <c r="AP4" s="421"/>
      <c r="AQ4" s="311"/>
    </row>
    <row r="5" spans="1:64" ht="23.4" thickBot="1" x14ac:dyDescent="0.35">
      <c r="A5" s="944"/>
      <c r="B5" s="945"/>
      <c r="C5" s="945"/>
      <c r="D5" s="945"/>
      <c r="E5" s="945"/>
      <c r="F5" s="946"/>
      <c r="G5" s="20"/>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2"/>
      <c r="AP5" s="422"/>
      <c r="AQ5" s="312"/>
    </row>
    <row r="6" spans="1:64" ht="30" customHeight="1" x14ac:dyDescent="0.3">
      <c r="A6" s="956" t="s">
        <v>461</v>
      </c>
      <c r="B6" s="957"/>
      <c r="C6" s="957"/>
      <c r="D6" s="957"/>
      <c r="E6" s="957"/>
      <c r="F6" s="1328"/>
      <c r="G6" s="956" t="s">
        <v>590</v>
      </c>
      <c r="H6" s="957"/>
      <c r="I6" s="957"/>
      <c r="J6" s="957"/>
      <c r="K6" s="473"/>
      <c r="L6" s="473"/>
      <c r="M6" s="473"/>
      <c r="N6" s="473"/>
      <c r="O6" s="473"/>
      <c r="P6" s="473"/>
      <c r="Q6" s="473"/>
      <c r="R6" s="473"/>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5"/>
    </row>
    <row r="7" spans="1:64" ht="3.75" customHeight="1" thickBot="1" x14ac:dyDescent="0.35">
      <c r="A7" s="958"/>
      <c r="B7" s="959"/>
      <c r="C7" s="959"/>
      <c r="D7" s="959"/>
      <c r="E7" s="959"/>
      <c r="F7" s="1329"/>
      <c r="G7" s="958"/>
      <c r="H7" s="959"/>
      <c r="I7" s="959"/>
      <c r="J7" s="959"/>
      <c r="K7" s="476"/>
      <c r="L7" s="476"/>
      <c r="M7" s="476"/>
      <c r="N7" s="476"/>
      <c r="O7" s="476"/>
      <c r="P7" s="476"/>
      <c r="Q7" s="476"/>
      <c r="R7" s="476"/>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8"/>
    </row>
    <row r="8" spans="1:64" ht="14.4" thickBot="1" x14ac:dyDescent="0.35">
      <c r="E8" s="1584"/>
      <c r="F8" s="1585"/>
      <c r="G8" s="1585"/>
      <c r="H8" s="1585"/>
      <c r="I8" s="1585"/>
      <c r="J8" s="1585"/>
      <c r="K8" s="1585"/>
      <c r="L8" s="1585"/>
      <c r="M8" s="1585"/>
      <c r="N8" s="1585"/>
      <c r="O8" s="1585"/>
      <c r="P8" s="1585"/>
      <c r="Q8" s="1585"/>
      <c r="R8" s="1585"/>
      <c r="S8" s="1585"/>
      <c r="T8" s="1585"/>
      <c r="U8" s="1585"/>
      <c r="V8" s="1585"/>
      <c r="W8" s="1585"/>
      <c r="X8" s="1585"/>
      <c r="Y8" s="1585"/>
      <c r="Z8" s="1585"/>
      <c r="AA8" s="1585"/>
      <c r="AB8" s="1585"/>
      <c r="AC8" s="1585"/>
      <c r="AD8" s="1585"/>
      <c r="AE8" s="1585"/>
      <c r="AF8" s="1585"/>
      <c r="AG8" s="1585"/>
      <c r="AH8" s="1585"/>
      <c r="AI8" s="1585"/>
      <c r="AJ8" s="1586"/>
      <c r="AK8" s="250"/>
      <c r="AL8" s="250"/>
      <c r="AM8" s="250"/>
      <c r="AN8" s="250"/>
      <c r="AO8" s="250"/>
      <c r="AP8" s="250"/>
      <c r="AQ8" s="250"/>
    </row>
    <row r="9" spans="1:64" ht="25.2" thickBot="1" x14ac:dyDescent="0.35">
      <c r="A9" s="1067" t="s">
        <v>39</v>
      </c>
      <c r="B9" s="1068"/>
      <c r="C9" s="1068"/>
      <c r="D9" s="1069"/>
      <c r="E9" s="964" t="s">
        <v>639</v>
      </c>
      <c r="F9" s="964"/>
      <c r="G9" s="964"/>
      <c r="H9" s="964"/>
      <c r="I9" s="964"/>
      <c r="J9" s="964"/>
      <c r="K9" s="964"/>
      <c r="L9" s="964"/>
      <c r="M9" s="964"/>
      <c r="N9" s="964"/>
      <c r="O9" s="964"/>
      <c r="P9" s="964"/>
      <c r="Q9" s="964"/>
      <c r="R9" s="964"/>
      <c r="S9" s="1070" t="s">
        <v>1</v>
      </c>
      <c r="T9" s="1071"/>
      <c r="U9" s="1071"/>
      <c r="V9" s="1071"/>
      <c r="W9" s="1071"/>
      <c r="X9" s="1071"/>
      <c r="Y9" s="1071"/>
      <c r="Z9" s="1071"/>
      <c r="AA9" s="1071"/>
      <c r="AB9" s="1071"/>
      <c r="AC9" s="1071"/>
      <c r="AD9" s="1072"/>
      <c r="AE9" s="512"/>
      <c r="AF9" s="512"/>
      <c r="AG9" s="512"/>
      <c r="AH9" s="831"/>
      <c r="AI9" s="1073" t="s">
        <v>2</v>
      </c>
      <c r="AJ9" s="1073"/>
      <c r="AK9" s="1073"/>
      <c r="AL9" s="1073"/>
      <c r="AM9" s="1073"/>
      <c r="AN9" s="1073"/>
      <c r="AO9" s="1073"/>
      <c r="AP9" s="1073"/>
      <c r="AQ9" s="1073"/>
    </row>
    <row r="10" spans="1:64" ht="39.6" x14ac:dyDescent="0.3">
      <c r="A10" s="1074" t="s">
        <v>0</v>
      </c>
      <c r="B10" s="1074" t="s">
        <v>36</v>
      </c>
      <c r="C10" s="1074" t="s">
        <v>37</v>
      </c>
      <c r="D10" s="1074" t="s">
        <v>38</v>
      </c>
      <c r="E10" s="2" t="s">
        <v>3</v>
      </c>
      <c r="F10" s="1060" t="s">
        <v>4</v>
      </c>
      <c r="G10" s="1060" t="s">
        <v>5</v>
      </c>
      <c r="H10" s="1061" t="s">
        <v>6</v>
      </c>
      <c r="I10" s="1062" t="s">
        <v>7</v>
      </c>
      <c r="J10" s="1060" t="s">
        <v>8</v>
      </c>
      <c r="K10" s="1060" t="s">
        <v>9</v>
      </c>
      <c r="L10" s="947" t="s">
        <v>10</v>
      </c>
      <c r="M10" s="1060" t="s">
        <v>11</v>
      </c>
      <c r="N10" s="1060" t="s">
        <v>12</v>
      </c>
      <c r="O10" s="1060" t="s">
        <v>13</v>
      </c>
      <c r="P10" s="1060" t="s">
        <v>14</v>
      </c>
      <c r="Q10" s="1094" t="s">
        <v>15</v>
      </c>
      <c r="R10" s="1095"/>
      <c r="S10" s="1089" t="s">
        <v>71</v>
      </c>
      <c r="T10" s="1089"/>
      <c r="U10" s="1089"/>
      <c r="V10" s="1089"/>
      <c r="W10" s="1089"/>
      <c r="X10" s="1089"/>
      <c r="Y10" s="1089"/>
      <c r="Z10" s="1089"/>
      <c r="AA10" s="1089"/>
      <c r="AB10" s="1089"/>
      <c r="AC10" s="1089"/>
      <c r="AD10" s="1454"/>
      <c r="AE10" s="1596" t="s">
        <v>26</v>
      </c>
      <c r="AF10" s="1599" t="s">
        <v>27</v>
      </c>
      <c r="AG10" s="1600" t="s">
        <v>28</v>
      </c>
      <c r="AH10" s="1187" t="s">
        <v>29</v>
      </c>
      <c r="AI10" s="1089" t="s">
        <v>16</v>
      </c>
      <c r="AJ10" s="1089" t="s">
        <v>17</v>
      </c>
      <c r="AK10" s="1089" t="s">
        <v>16</v>
      </c>
      <c r="AL10" s="1089" t="s">
        <v>18</v>
      </c>
      <c r="AM10" s="1089" t="s">
        <v>16</v>
      </c>
      <c r="AN10" s="1089" t="s">
        <v>19</v>
      </c>
      <c r="AO10" s="1089" t="s">
        <v>16</v>
      </c>
      <c r="AP10" s="1089" t="s">
        <v>20</v>
      </c>
      <c r="AQ10" s="1089" t="s">
        <v>21</v>
      </c>
    </row>
    <row r="11" spans="1:64" ht="27.75" customHeight="1" thickBot="1" x14ac:dyDescent="0.35">
      <c r="A11" s="1075"/>
      <c r="B11" s="1075"/>
      <c r="C11" s="1075"/>
      <c r="D11" s="1075"/>
      <c r="E11" s="832" t="s">
        <v>22</v>
      </c>
      <c r="F11" s="1060"/>
      <c r="G11" s="1060"/>
      <c r="H11" s="1061"/>
      <c r="I11" s="1062"/>
      <c r="J11" s="1060"/>
      <c r="K11" s="1060"/>
      <c r="L11" s="1063"/>
      <c r="M11" s="1060"/>
      <c r="N11" s="1060"/>
      <c r="O11" s="1060"/>
      <c r="P11" s="1060"/>
      <c r="Q11" s="832" t="s">
        <v>23</v>
      </c>
      <c r="R11" s="832" t="s">
        <v>24</v>
      </c>
      <c r="S11" s="4" t="s">
        <v>223</v>
      </c>
      <c r="T11" s="4" t="s">
        <v>228</v>
      </c>
      <c r="U11" s="4" t="s">
        <v>224</v>
      </c>
      <c r="V11" s="4" t="s">
        <v>229</v>
      </c>
      <c r="W11" s="4" t="s">
        <v>604</v>
      </c>
      <c r="X11" s="4" t="s">
        <v>605</v>
      </c>
      <c r="Y11" s="4" t="s">
        <v>606</v>
      </c>
      <c r="Z11" s="4" t="s">
        <v>607</v>
      </c>
      <c r="AA11" s="4" t="s">
        <v>240</v>
      </c>
      <c r="AB11" s="4" t="s">
        <v>233</v>
      </c>
      <c r="AC11" s="4" t="s">
        <v>243</v>
      </c>
      <c r="AD11" s="4" t="s">
        <v>305</v>
      </c>
      <c r="AE11" s="1597"/>
      <c r="AF11" s="1092"/>
      <c r="AG11" s="1601"/>
      <c r="AH11" s="1188"/>
      <c r="AI11" s="1587"/>
      <c r="AJ11" s="1587"/>
      <c r="AK11" s="1587"/>
      <c r="AL11" s="1587"/>
      <c r="AM11" s="1587"/>
      <c r="AN11" s="1587"/>
      <c r="AO11" s="1587"/>
      <c r="AP11" s="1587"/>
      <c r="AQ11" s="1587"/>
    </row>
    <row r="12" spans="1:64" ht="27.75" customHeight="1" thickBot="1" x14ac:dyDescent="0.35">
      <c r="A12" s="1075"/>
      <c r="B12" s="1075"/>
      <c r="C12" s="1075"/>
      <c r="D12" s="1075"/>
      <c r="E12" s="1079" t="s">
        <v>0</v>
      </c>
      <c r="F12" s="1080"/>
      <c r="G12" s="1060"/>
      <c r="H12" s="1060"/>
      <c r="I12" s="1060"/>
      <c r="J12" s="1060"/>
      <c r="K12" s="1060"/>
      <c r="L12" s="1060"/>
      <c r="M12" s="1060"/>
      <c r="N12" s="1060"/>
      <c r="O12" s="1060"/>
      <c r="P12" s="1060"/>
      <c r="Q12" s="1060"/>
      <c r="R12" s="1060"/>
      <c r="S12" s="4"/>
      <c r="T12" s="4"/>
      <c r="U12" s="4"/>
      <c r="V12" s="4"/>
      <c r="W12" s="4"/>
      <c r="X12" s="4"/>
      <c r="Y12" s="4"/>
      <c r="Z12" s="4"/>
      <c r="AA12" s="4"/>
      <c r="AB12" s="4"/>
      <c r="AC12" s="4"/>
      <c r="AD12" s="511"/>
      <c r="AE12" s="1598"/>
      <c r="AF12" s="1093"/>
      <c r="AG12" s="1602"/>
      <c r="AH12" s="1603"/>
      <c r="AI12" s="227" t="e">
        <f>AVERAGE(AI17,AI23,AI28,AI31,AI35,AI38,AI41)</f>
        <v>#DIV/0!</v>
      </c>
      <c r="AJ12" s="411"/>
      <c r="AK12" s="227" t="e">
        <f>AVERAGE(AK17,AK23,AK28,AK31,AK35,AK38,AK41)</f>
        <v>#DIV/0!</v>
      </c>
      <c r="AL12" s="411"/>
      <c r="AM12" s="227" t="e">
        <f>AVERAGE(AM17,AM23,AM28,AM31,AM35,AM38,AM41)</f>
        <v>#DIV/0!</v>
      </c>
      <c r="AN12" s="411"/>
      <c r="AO12" s="227" t="e">
        <f>AVERAGE(AO17,AO23,AO28,AO31,AO35,AO38,AO41)</f>
        <v>#DIV/0!</v>
      </c>
      <c r="AP12" s="411"/>
      <c r="AQ12" s="231" t="e">
        <f>SUM(AI12,AK12,AM12,AO12)</f>
        <v>#DIV/0!</v>
      </c>
    </row>
    <row r="13" spans="1:64" s="89" customFormat="1" ht="88.5" customHeight="1" x14ac:dyDescent="0.25">
      <c r="A13" s="867" t="s">
        <v>97</v>
      </c>
      <c r="B13" s="870" t="s">
        <v>98</v>
      </c>
      <c r="C13" s="1102" t="s">
        <v>555</v>
      </c>
      <c r="D13" s="878" t="s">
        <v>100</v>
      </c>
      <c r="E13" s="1103">
        <v>0.05</v>
      </c>
      <c r="F13" s="1104" t="s">
        <v>593</v>
      </c>
      <c r="G13" s="876" t="s">
        <v>462</v>
      </c>
      <c r="H13" s="116" t="s">
        <v>40</v>
      </c>
      <c r="I13" s="117">
        <v>0.4</v>
      </c>
      <c r="J13" s="876" t="s">
        <v>417</v>
      </c>
      <c r="K13" s="1101" t="s">
        <v>418</v>
      </c>
      <c r="L13" s="876" t="s">
        <v>278</v>
      </c>
      <c r="M13" s="908" t="s">
        <v>159</v>
      </c>
      <c r="N13" s="876" t="s">
        <v>114</v>
      </c>
      <c r="O13" s="1017">
        <v>0</v>
      </c>
      <c r="P13" s="889">
        <v>0</v>
      </c>
      <c r="Q13" s="919" t="s">
        <v>44</v>
      </c>
      <c r="R13" s="1040" t="s">
        <v>45</v>
      </c>
      <c r="S13" s="488">
        <v>0.5</v>
      </c>
      <c r="T13" s="825"/>
      <c r="U13" s="488"/>
      <c r="V13" s="564"/>
      <c r="W13" s="488"/>
      <c r="X13" s="574"/>
      <c r="Y13" s="488"/>
      <c r="Z13" s="565">
        <v>0.5</v>
      </c>
      <c r="AA13" s="488"/>
      <c r="AB13" s="498"/>
      <c r="AC13" s="566"/>
      <c r="AD13" s="567"/>
      <c r="AE13" s="513"/>
      <c r="AF13" s="507"/>
      <c r="AG13" s="514"/>
      <c r="AH13" s="90"/>
      <c r="AI13" s="591"/>
      <c r="AJ13" s="166"/>
      <c r="AK13" s="291"/>
      <c r="AL13" s="166"/>
      <c r="AM13" s="842"/>
      <c r="AN13" s="766"/>
      <c r="AO13" s="291"/>
      <c r="AP13" s="295"/>
      <c r="AQ13" s="226">
        <f>SUM(AO13,AM13,AK13,AI13)</f>
        <v>0</v>
      </c>
      <c r="AR13" s="90"/>
      <c r="AS13" s="90"/>
      <c r="AT13" s="90"/>
      <c r="AU13" s="90"/>
      <c r="AV13" s="90"/>
      <c r="AW13" s="90"/>
      <c r="AX13" s="90"/>
      <c r="AY13" s="90"/>
      <c r="AZ13" s="90"/>
      <c r="BA13" s="90"/>
      <c r="BB13" s="90"/>
      <c r="BC13" s="90"/>
      <c r="BD13" s="90"/>
      <c r="BE13" s="90"/>
      <c r="BF13" s="90"/>
      <c r="BG13" s="90"/>
      <c r="BH13" s="90"/>
      <c r="BI13" s="90"/>
      <c r="BJ13" s="90"/>
      <c r="BK13" s="90"/>
      <c r="BL13" s="90"/>
    </row>
    <row r="14" spans="1:64" s="89" customFormat="1" ht="119.25" customHeight="1" x14ac:dyDescent="0.25">
      <c r="A14" s="868"/>
      <c r="B14" s="871"/>
      <c r="C14" s="984"/>
      <c r="D14" s="879"/>
      <c r="E14" s="1049"/>
      <c r="F14" s="990"/>
      <c r="G14" s="877"/>
      <c r="H14" s="118" t="s">
        <v>61</v>
      </c>
      <c r="I14" s="840">
        <v>0.2</v>
      </c>
      <c r="J14" s="877"/>
      <c r="K14" s="968"/>
      <c r="L14" s="877"/>
      <c r="M14" s="908"/>
      <c r="N14" s="877"/>
      <c r="O14" s="992"/>
      <c r="P14" s="890"/>
      <c r="Q14" s="920"/>
      <c r="R14" s="970"/>
      <c r="S14" s="490">
        <v>0.5</v>
      </c>
      <c r="T14" s="820"/>
      <c r="U14" s="490"/>
      <c r="V14" s="854"/>
      <c r="W14" s="488"/>
      <c r="X14" s="822"/>
      <c r="Y14" s="488"/>
      <c r="Z14" s="565">
        <v>0.5</v>
      </c>
      <c r="AA14" s="490"/>
      <c r="AB14" s="120"/>
      <c r="AC14" s="573"/>
      <c r="AD14" s="544"/>
      <c r="AE14" s="513"/>
      <c r="AF14" s="507"/>
      <c r="AG14" s="514"/>
      <c r="AH14" s="90"/>
      <c r="AI14" s="591"/>
      <c r="AJ14" s="118"/>
      <c r="AK14" s="842"/>
      <c r="AL14" s="118"/>
      <c r="AM14" s="842"/>
      <c r="AN14" s="827"/>
      <c r="AO14" s="291"/>
      <c r="AP14" s="295"/>
      <c r="AQ14" s="226">
        <f>SUM(AO14,AM14,AK14,AI14)</f>
        <v>0</v>
      </c>
      <c r="AR14" s="90"/>
      <c r="AS14" s="90"/>
      <c r="AT14" s="90"/>
      <c r="AU14" s="90"/>
      <c r="AV14" s="90"/>
      <c r="AW14" s="90"/>
      <c r="AX14" s="90"/>
      <c r="AY14" s="90"/>
      <c r="AZ14" s="90"/>
      <c r="BA14" s="90"/>
      <c r="BB14" s="90"/>
      <c r="BC14" s="90"/>
      <c r="BD14" s="90"/>
      <c r="BE14" s="90"/>
      <c r="BF14" s="90"/>
      <c r="BG14" s="90"/>
      <c r="BH14" s="90"/>
      <c r="BI14" s="90"/>
      <c r="BJ14" s="90"/>
      <c r="BK14" s="90"/>
      <c r="BL14" s="90"/>
    </row>
    <row r="15" spans="1:64" s="89" customFormat="1" ht="138.75" customHeight="1" x14ac:dyDescent="0.25">
      <c r="A15" s="868"/>
      <c r="B15" s="871"/>
      <c r="C15" s="984"/>
      <c r="D15" s="879"/>
      <c r="E15" s="1049"/>
      <c r="F15" s="990"/>
      <c r="G15" s="877"/>
      <c r="H15" s="118" t="s">
        <v>588</v>
      </c>
      <c r="I15" s="840">
        <v>0.2</v>
      </c>
      <c r="J15" s="877"/>
      <c r="K15" s="968"/>
      <c r="L15" s="877"/>
      <c r="M15" s="908"/>
      <c r="N15" s="877"/>
      <c r="O15" s="992"/>
      <c r="P15" s="890"/>
      <c r="Q15" s="920"/>
      <c r="R15" s="970"/>
      <c r="S15" s="490"/>
      <c r="T15" s="820"/>
      <c r="U15" s="490"/>
      <c r="V15" s="568">
        <v>0.33</v>
      </c>
      <c r="W15" s="561"/>
      <c r="X15" s="569"/>
      <c r="Y15" s="561"/>
      <c r="Z15" s="569">
        <v>0.33</v>
      </c>
      <c r="AA15" s="562"/>
      <c r="AB15" s="563"/>
      <c r="AC15" s="570"/>
      <c r="AD15" s="571">
        <v>0.34</v>
      </c>
      <c r="AE15" s="513"/>
      <c r="AF15" s="507"/>
      <c r="AG15" s="514"/>
      <c r="AH15" s="90"/>
      <c r="AI15" s="591"/>
      <c r="AJ15" s="118"/>
      <c r="AK15" s="842"/>
      <c r="AL15" s="125"/>
      <c r="AM15" s="291"/>
      <c r="AN15" s="118"/>
      <c r="AO15" s="291"/>
      <c r="AP15" s="295"/>
      <c r="AQ15" s="226">
        <f>SUM(AO15,AM15,AK15,AI15)</f>
        <v>0</v>
      </c>
      <c r="AR15" s="90"/>
      <c r="AS15" s="90"/>
      <c r="AT15" s="90"/>
      <c r="AU15" s="90"/>
      <c r="AV15" s="90"/>
      <c r="AW15" s="90"/>
      <c r="AX15" s="90"/>
      <c r="AY15" s="90"/>
      <c r="AZ15" s="90"/>
      <c r="BA15" s="90"/>
      <c r="BB15" s="90"/>
      <c r="BC15" s="90"/>
      <c r="BD15" s="90"/>
      <c r="BE15" s="90"/>
      <c r="BF15" s="90"/>
      <c r="BG15" s="90"/>
      <c r="BH15" s="90"/>
      <c r="BI15" s="90"/>
      <c r="BJ15" s="90"/>
      <c r="BK15" s="90"/>
      <c r="BL15" s="90"/>
    </row>
    <row r="16" spans="1:64" s="89" customFormat="1" ht="147.75" customHeight="1" thickBot="1" x14ac:dyDescent="0.3">
      <c r="A16" s="868"/>
      <c r="B16" s="871"/>
      <c r="C16" s="984"/>
      <c r="D16" s="879"/>
      <c r="E16" s="1049"/>
      <c r="F16" s="990"/>
      <c r="G16" s="877"/>
      <c r="H16" s="118" t="s">
        <v>428</v>
      </c>
      <c r="I16" s="840">
        <v>0.2</v>
      </c>
      <c r="J16" s="877"/>
      <c r="K16" s="968"/>
      <c r="L16" s="877"/>
      <c r="M16" s="908"/>
      <c r="N16" s="877"/>
      <c r="O16" s="992"/>
      <c r="P16" s="890"/>
      <c r="Q16" s="920"/>
      <c r="R16" s="970"/>
      <c r="S16" s="536"/>
      <c r="T16" s="826"/>
      <c r="U16" s="536"/>
      <c r="V16" s="568">
        <v>0.33</v>
      </c>
      <c r="W16" s="561"/>
      <c r="X16" s="569"/>
      <c r="Y16" s="561"/>
      <c r="Z16" s="569">
        <v>0.33</v>
      </c>
      <c r="AA16" s="562"/>
      <c r="AB16" s="563"/>
      <c r="AC16" s="570"/>
      <c r="AD16" s="571">
        <v>0.34</v>
      </c>
      <c r="AE16" s="513"/>
      <c r="AF16" s="507"/>
      <c r="AG16" s="514"/>
      <c r="AH16" s="90"/>
      <c r="AI16" s="592"/>
      <c r="AJ16" s="118"/>
      <c r="AK16" s="280"/>
      <c r="AL16" s="122"/>
      <c r="AM16" s="280"/>
      <c r="AN16" s="118"/>
      <c r="AO16" s="280"/>
      <c r="AP16" s="292"/>
      <c r="AQ16" s="226">
        <f>SUM(AO16,AM16,AK16,AI16)</f>
        <v>0</v>
      </c>
      <c r="AR16" s="90"/>
      <c r="AS16" s="90"/>
      <c r="AT16" s="90"/>
      <c r="AU16" s="90"/>
      <c r="AV16" s="90"/>
      <c r="AW16" s="90"/>
      <c r="AX16" s="90"/>
      <c r="AY16" s="90"/>
      <c r="AZ16" s="90"/>
      <c r="BA16" s="90"/>
      <c r="BB16" s="90"/>
      <c r="BC16" s="90"/>
      <c r="BD16" s="90"/>
      <c r="BE16" s="90"/>
      <c r="BF16" s="90"/>
      <c r="BG16" s="90"/>
      <c r="BH16" s="90"/>
      <c r="BI16" s="90"/>
      <c r="BJ16" s="90"/>
      <c r="BK16" s="90"/>
      <c r="BL16" s="90"/>
    </row>
    <row r="17" spans="1:64" s="253" customFormat="1" ht="23.25" customHeight="1" thickBot="1" x14ac:dyDescent="0.35">
      <c r="A17" s="899"/>
      <c r="B17" s="901"/>
      <c r="C17" s="985"/>
      <c r="D17" s="903"/>
      <c r="E17" s="1050"/>
      <c r="F17" s="991"/>
      <c r="G17" s="966"/>
      <c r="H17" s="254"/>
      <c r="I17" s="213">
        <f>SUM(I13:I16)</f>
        <v>1</v>
      </c>
      <c r="J17" s="967"/>
      <c r="K17" s="916"/>
      <c r="L17" s="913"/>
      <c r="M17" s="908"/>
      <c r="N17" s="913"/>
      <c r="O17" s="935"/>
      <c r="P17" s="994"/>
      <c r="Q17" s="864"/>
      <c r="R17" s="971"/>
      <c r="S17" s="1632" t="s">
        <v>609</v>
      </c>
      <c r="T17" s="1633"/>
      <c r="U17" s="1633"/>
      <c r="V17" s="1633"/>
      <c r="W17" s="1633"/>
      <c r="X17" s="1633"/>
      <c r="Y17" s="1633"/>
      <c r="Z17" s="1633"/>
      <c r="AA17" s="1633"/>
      <c r="AB17" s="1633"/>
      <c r="AC17" s="1633"/>
      <c r="AD17" s="1633"/>
      <c r="AE17" s="521"/>
      <c r="AF17" s="522"/>
      <c r="AG17" s="523"/>
      <c r="AH17" s="252"/>
      <c r="AI17" s="233" t="e">
        <f>AVERAGE(AI13:AI16)</f>
        <v>#DIV/0!</v>
      </c>
      <c r="AJ17" s="243"/>
      <c r="AK17" s="244" t="e">
        <f>AVERAGE(AK13:AK16)</f>
        <v>#DIV/0!</v>
      </c>
      <c r="AL17" s="243"/>
      <c r="AM17" s="244" t="e">
        <f>AVERAGE(AM13:AM16)</f>
        <v>#DIV/0!</v>
      </c>
      <c r="AN17" s="245"/>
      <c r="AO17" s="244" t="e">
        <f>AVERAGE(AO13:AO16)</f>
        <v>#DIV/0!</v>
      </c>
      <c r="AP17" s="294"/>
      <c r="AQ17" s="303">
        <f>AVERAGE(AQ13:AQ16)</f>
        <v>0</v>
      </c>
      <c r="AR17" s="252"/>
      <c r="AS17" s="252"/>
      <c r="AT17" s="252"/>
      <c r="AU17" s="252"/>
      <c r="AV17" s="252"/>
      <c r="AW17" s="252"/>
      <c r="AX17" s="252"/>
      <c r="AY17" s="252"/>
      <c r="AZ17" s="252"/>
      <c r="BA17" s="252"/>
      <c r="BB17" s="252"/>
      <c r="BC17" s="252"/>
      <c r="BD17" s="252"/>
      <c r="BE17" s="252"/>
      <c r="BF17" s="252"/>
      <c r="BG17" s="252"/>
      <c r="BH17" s="252"/>
      <c r="BI17" s="252"/>
      <c r="BJ17" s="252"/>
      <c r="BK17" s="252"/>
      <c r="BL17" s="252"/>
    </row>
    <row r="18" spans="1:64" s="413" customFormat="1" ht="42.75" customHeight="1" x14ac:dyDescent="0.3">
      <c r="A18" s="867" t="s">
        <v>97</v>
      </c>
      <c r="B18" s="870" t="s">
        <v>98</v>
      </c>
      <c r="C18" s="870" t="s">
        <v>107</v>
      </c>
      <c r="D18" s="1102" t="s">
        <v>108</v>
      </c>
      <c r="E18" s="1504">
        <v>0.05</v>
      </c>
      <c r="F18" s="1581" t="s">
        <v>109</v>
      </c>
      <c r="G18" s="1582" t="s">
        <v>464</v>
      </c>
      <c r="H18" s="283" t="s">
        <v>110</v>
      </c>
      <c r="I18" s="117">
        <v>0.25</v>
      </c>
      <c r="J18" s="933" t="s">
        <v>111</v>
      </c>
      <c r="K18" s="933" t="s">
        <v>112</v>
      </c>
      <c r="L18" s="933" t="s">
        <v>470</v>
      </c>
      <c r="M18" s="933" t="s">
        <v>159</v>
      </c>
      <c r="N18" s="933" t="s">
        <v>114</v>
      </c>
      <c r="O18" s="1017">
        <v>0</v>
      </c>
      <c r="P18" s="889">
        <v>0</v>
      </c>
      <c r="Q18" s="919">
        <v>45658</v>
      </c>
      <c r="R18" s="1131">
        <v>46022</v>
      </c>
      <c r="S18" s="525">
        <v>8.3299999999999999E-2</v>
      </c>
      <c r="T18" s="526">
        <v>8.3299999999999999E-2</v>
      </c>
      <c r="U18" s="525">
        <v>8.3299999999999999E-2</v>
      </c>
      <c r="V18" s="526">
        <v>8.3299999999999999E-2</v>
      </c>
      <c r="W18" s="525">
        <v>8.3299999999999999E-2</v>
      </c>
      <c r="X18" s="526">
        <v>8.3299999999999999E-2</v>
      </c>
      <c r="Y18" s="525">
        <v>8.3299999999999999E-2</v>
      </c>
      <c r="Z18" s="526">
        <v>8.3299999999999999E-2</v>
      </c>
      <c r="AA18" s="525">
        <v>8.3299999999999999E-2</v>
      </c>
      <c r="AB18" s="526">
        <v>8.3299999999999999E-2</v>
      </c>
      <c r="AC18" s="525">
        <v>8.3299999999999999E-2</v>
      </c>
      <c r="AD18" s="526">
        <v>8.3299999999999999E-2</v>
      </c>
      <c r="AE18" s="515"/>
      <c r="AF18" s="508"/>
      <c r="AG18" s="516"/>
      <c r="AH18" s="502"/>
      <c r="AI18" s="326"/>
      <c r="AJ18" s="116"/>
      <c r="AK18" s="280"/>
      <c r="AL18" s="116"/>
      <c r="AM18" s="280"/>
      <c r="AN18" s="748"/>
      <c r="AO18" s="280"/>
      <c r="AP18" s="300"/>
      <c r="AQ18" s="351">
        <f>SUM(AI18,AK18,AM18,AO18,AO18)</f>
        <v>0</v>
      </c>
      <c r="AR18" s="412"/>
    </row>
    <row r="19" spans="1:64" s="413" customFormat="1" ht="42.75" customHeight="1" x14ac:dyDescent="0.3">
      <c r="A19" s="868"/>
      <c r="B19" s="871"/>
      <c r="C19" s="871"/>
      <c r="D19" s="984"/>
      <c r="E19" s="1490"/>
      <c r="F19" s="1573"/>
      <c r="G19" s="1388"/>
      <c r="H19" s="45" t="s">
        <v>115</v>
      </c>
      <c r="I19" s="840">
        <v>0.25</v>
      </c>
      <c r="J19" s="908"/>
      <c r="K19" s="908"/>
      <c r="L19" s="908"/>
      <c r="M19" s="908"/>
      <c r="N19" s="908"/>
      <c r="O19" s="992"/>
      <c r="P19" s="890"/>
      <c r="Q19" s="920"/>
      <c r="R19" s="1133"/>
      <c r="S19" s="525">
        <v>8.3299999999999999E-2</v>
      </c>
      <c r="T19" s="526">
        <v>8.3299999999999999E-2</v>
      </c>
      <c r="U19" s="525">
        <v>8.3299999999999999E-2</v>
      </c>
      <c r="V19" s="526">
        <v>8.3299999999999999E-2</v>
      </c>
      <c r="W19" s="525">
        <v>8.3299999999999999E-2</v>
      </c>
      <c r="X19" s="526">
        <v>8.3299999999999999E-2</v>
      </c>
      <c r="Y19" s="525">
        <v>8.3299999999999999E-2</v>
      </c>
      <c r="Z19" s="526">
        <v>8.3299999999999999E-2</v>
      </c>
      <c r="AA19" s="525">
        <v>8.3299999999999999E-2</v>
      </c>
      <c r="AB19" s="526">
        <v>8.3299999999999999E-2</v>
      </c>
      <c r="AC19" s="525">
        <v>8.3299999999999999E-2</v>
      </c>
      <c r="AD19" s="526">
        <v>8.3299999999999999E-2</v>
      </c>
      <c r="AE19" s="515"/>
      <c r="AF19" s="508"/>
      <c r="AG19" s="516"/>
      <c r="AH19" s="503"/>
      <c r="AI19" s="326"/>
      <c r="AJ19" s="118"/>
      <c r="AK19" s="280"/>
      <c r="AL19" s="118"/>
      <c r="AM19" s="280"/>
      <c r="AN19" s="748"/>
      <c r="AO19" s="280"/>
      <c r="AP19" s="300"/>
      <c r="AQ19" s="351">
        <f>SUM(AI19,AK19,AM19,AO19,AO19)</f>
        <v>0</v>
      </c>
      <c r="AR19" s="412"/>
    </row>
    <row r="20" spans="1:64" s="413" customFormat="1" ht="42.75" customHeight="1" x14ac:dyDescent="0.3">
      <c r="A20" s="868"/>
      <c r="B20" s="871"/>
      <c r="C20" s="871"/>
      <c r="D20" s="984"/>
      <c r="E20" s="1490"/>
      <c r="F20" s="1573"/>
      <c r="G20" s="1388"/>
      <c r="H20" s="45" t="s">
        <v>41</v>
      </c>
      <c r="I20" s="840">
        <v>0.25</v>
      </c>
      <c r="J20" s="908"/>
      <c r="K20" s="908"/>
      <c r="L20" s="908"/>
      <c r="M20" s="908"/>
      <c r="N20" s="908"/>
      <c r="O20" s="992"/>
      <c r="P20" s="890"/>
      <c r="Q20" s="920"/>
      <c r="R20" s="1133"/>
      <c r="S20" s="525">
        <v>8.3299999999999999E-2</v>
      </c>
      <c r="T20" s="526">
        <v>8.3299999999999999E-2</v>
      </c>
      <c r="U20" s="525">
        <v>8.3299999999999999E-2</v>
      </c>
      <c r="V20" s="526">
        <v>8.3299999999999999E-2</v>
      </c>
      <c r="W20" s="525">
        <v>8.3299999999999999E-2</v>
      </c>
      <c r="X20" s="526">
        <v>8.3299999999999999E-2</v>
      </c>
      <c r="Y20" s="525">
        <v>8.3299999999999999E-2</v>
      </c>
      <c r="Z20" s="526">
        <v>8.3299999999999999E-2</v>
      </c>
      <c r="AA20" s="525">
        <v>8.3299999999999999E-2</v>
      </c>
      <c r="AB20" s="526">
        <v>8.3299999999999999E-2</v>
      </c>
      <c r="AC20" s="525">
        <v>8.3299999999999999E-2</v>
      </c>
      <c r="AD20" s="526">
        <v>8.3299999999999999E-2</v>
      </c>
      <c r="AE20" s="515"/>
      <c r="AF20" s="508"/>
      <c r="AG20" s="516"/>
      <c r="AH20" s="503"/>
      <c r="AI20" s="326"/>
      <c r="AJ20" s="118"/>
      <c r="AK20" s="280"/>
      <c r="AL20" s="118"/>
      <c r="AM20" s="280"/>
      <c r="AN20" s="748"/>
      <c r="AO20" s="280"/>
      <c r="AP20" s="300"/>
      <c r="AQ20" s="351">
        <f>SUM(AI20,AK20,AM20,AO20,AO20)</f>
        <v>0</v>
      </c>
      <c r="AR20" s="412"/>
    </row>
    <row r="21" spans="1:64" s="413" customFormat="1" ht="42.75" customHeight="1" x14ac:dyDescent="0.3">
      <c r="A21" s="868"/>
      <c r="B21" s="871"/>
      <c r="C21" s="871"/>
      <c r="D21" s="984"/>
      <c r="E21" s="1490"/>
      <c r="F21" s="1573"/>
      <c r="G21" s="1388"/>
      <c r="H21" s="45" t="s">
        <v>116</v>
      </c>
      <c r="I21" s="840">
        <v>0</v>
      </c>
      <c r="J21" s="908"/>
      <c r="K21" s="908"/>
      <c r="L21" s="908"/>
      <c r="M21" s="908"/>
      <c r="N21" s="908"/>
      <c r="O21" s="992"/>
      <c r="P21" s="890"/>
      <c r="Q21" s="920"/>
      <c r="R21" s="1133"/>
      <c r="S21" s="525">
        <v>8.3299999999999999E-2</v>
      </c>
      <c r="T21" s="526">
        <v>8.3299999999999999E-2</v>
      </c>
      <c r="U21" s="525">
        <v>8.3299999999999999E-2</v>
      </c>
      <c r="V21" s="526">
        <v>8.3299999999999999E-2</v>
      </c>
      <c r="W21" s="525">
        <v>8.3299999999999999E-2</v>
      </c>
      <c r="X21" s="526">
        <v>8.3299999999999999E-2</v>
      </c>
      <c r="Y21" s="525">
        <v>8.3299999999999999E-2</v>
      </c>
      <c r="Z21" s="526">
        <v>8.3299999999999999E-2</v>
      </c>
      <c r="AA21" s="525">
        <v>8.3299999999999999E-2</v>
      </c>
      <c r="AB21" s="526">
        <v>8.3299999999999999E-2</v>
      </c>
      <c r="AC21" s="525">
        <v>8.3299999999999999E-2</v>
      </c>
      <c r="AD21" s="526">
        <v>8.3299999999999999E-2</v>
      </c>
      <c r="AE21" s="515"/>
      <c r="AF21" s="508"/>
      <c r="AG21" s="516"/>
      <c r="AH21" s="503"/>
      <c r="AI21" s="326"/>
      <c r="AJ21" s="118"/>
      <c r="AK21" s="280"/>
      <c r="AL21" s="118"/>
      <c r="AM21" s="280"/>
      <c r="AN21" s="118"/>
      <c r="AO21" s="280"/>
      <c r="AP21" s="300"/>
      <c r="AQ21" s="351">
        <f>SUM(AI21,AK21,AM21,AO21,AO21)</f>
        <v>0</v>
      </c>
      <c r="AR21" s="412"/>
    </row>
    <row r="22" spans="1:64" s="413" customFormat="1" ht="42.75" customHeight="1" thickBot="1" x14ac:dyDescent="0.35">
      <c r="A22" s="868"/>
      <c r="B22" s="871"/>
      <c r="C22" s="871"/>
      <c r="D22" s="984"/>
      <c r="E22" s="1490"/>
      <c r="F22" s="1573"/>
      <c r="G22" s="1388"/>
      <c r="H22" s="46" t="s">
        <v>42</v>
      </c>
      <c r="I22" s="42">
        <v>0.25</v>
      </c>
      <c r="J22" s="908"/>
      <c r="K22" s="908"/>
      <c r="L22" s="908"/>
      <c r="M22" s="908"/>
      <c r="N22" s="908"/>
      <c r="O22" s="992"/>
      <c r="P22" s="890"/>
      <c r="Q22" s="920"/>
      <c r="R22" s="1133"/>
      <c r="S22" s="525">
        <v>8.3299999999999999E-2</v>
      </c>
      <c r="T22" s="526">
        <v>8.3299999999999999E-2</v>
      </c>
      <c r="U22" s="525">
        <v>8.3299999999999999E-2</v>
      </c>
      <c r="V22" s="526">
        <v>8.3299999999999999E-2</v>
      </c>
      <c r="W22" s="525">
        <v>8.3299999999999999E-2</v>
      </c>
      <c r="X22" s="526">
        <v>8.3299999999999999E-2</v>
      </c>
      <c r="Y22" s="525">
        <v>8.3299999999999999E-2</v>
      </c>
      <c r="Z22" s="526">
        <v>8.3299999999999999E-2</v>
      </c>
      <c r="AA22" s="525">
        <v>8.3299999999999999E-2</v>
      </c>
      <c r="AB22" s="526">
        <v>8.3299999999999999E-2</v>
      </c>
      <c r="AC22" s="525">
        <v>8.3299999999999999E-2</v>
      </c>
      <c r="AD22" s="526">
        <v>8.3299999999999999E-2</v>
      </c>
      <c r="AE22" s="515"/>
      <c r="AF22" s="508"/>
      <c r="AG22" s="516"/>
      <c r="AH22" s="503"/>
      <c r="AI22" s="327"/>
      <c r="AJ22" s="210"/>
      <c r="AK22" s="288"/>
      <c r="AL22" s="210"/>
      <c r="AM22" s="288"/>
      <c r="AN22" s="118"/>
      <c r="AO22" s="288"/>
      <c r="AP22" s="318"/>
      <c r="AQ22" s="351">
        <f>SUM(AI22,AK22,AM22,AO22,AO22)</f>
        <v>0</v>
      </c>
      <c r="AR22" s="412"/>
    </row>
    <row r="23" spans="1:64" s="413" customFormat="1" ht="22.5" customHeight="1" thickBot="1" x14ac:dyDescent="0.35">
      <c r="A23" s="868"/>
      <c r="B23" s="871"/>
      <c r="C23" s="871"/>
      <c r="D23" s="984"/>
      <c r="E23" s="1490"/>
      <c r="F23" s="1573"/>
      <c r="G23" s="1583"/>
      <c r="H23" s="211"/>
      <c r="I23" s="212">
        <f>SUM(I18:I22)</f>
        <v>1</v>
      </c>
      <c r="J23" s="1280"/>
      <c r="K23" s="908"/>
      <c r="L23" s="908"/>
      <c r="M23" s="908"/>
      <c r="N23" s="908"/>
      <c r="O23" s="992"/>
      <c r="P23" s="890"/>
      <c r="Q23" s="920"/>
      <c r="R23" s="1133"/>
      <c r="S23" s="1632" t="s">
        <v>609</v>
      </c>
      <c r="T23" s="1633"/>
      <c r="U23" s="1633"/>
      <c r="V23" s="1633"/>
      <c r="W23" s="1633"/>
      <c r="X23" s="1633"/>
      <c r="Y23" s="1633"/>
      <c r="Z23" s="1633"/>
      <c r="AA23" s="1633"/>
      <c r="AB23" s="1633"/>
      <c r="AC23" s="1633"/>
      <c r="AD23" s="1633"/>
      <c r="AE23" s="521"/>
      <c r="AF23" s="522"/>
      <c r="AG23" s="523"/>
      <c r="AH23" s="504"/>
      <c r="AI23" s="328" t="e">
        <f>AVERAGE(AI18:AI22)</f>
        <v>#DIV/0!</v>
      </c>
      <c r="AJ23" s="245"/>
      <c r="AK23" s="328" t="e">
        <f>AVERAGE(AK18:AK22)</f>
        <v>#DIV/0!</v>
      </c>
      <c r="AL23" s="245"/>
      <c r="AM23" s="244" t="e">
        <f>AVERAGE(AM18:AM22)</f>
        <v>#DIV/0!</v>
      </c>
      <c r="AN23" s="245"/>
      <c r="AO23" s="244" t="e">
        <f>AVERAGE(AO18:AO22)</f>
        <v>#DIV/0!</v>
      </c>
      <c r="AP23" s="335"/>
      <c r="AQ23" s="303">
        <f>AVERAGE(AQ18:AQ22)</f>
        <v>0</v>
      </c>
      <c r="AR23" s="412"/>
    </row>
    <row r="24" spans="1:64" s="313" customFormat="1" ht="312.75" customHeight="1" x14ac:dyDescent="0.3">
      <c r="A24" s="1588" t="s">
        <v>170</v>
      </c>
      <c r="B24" s="1588" t="s">
        <v>171</v>
      </c>
      <c r="C24" s="1588" t="s">
        <v>440</v>
      </c>
      <c r="D24" s="1588" t="s">
        <v>441</v>
      </c>
      <c r="E24" s="1352">
        <v>0.2</v>
      </c>
      <c r="F24" s="1591" t="s">
        <v>442</v>
      </c>
      <c r="G24" s="1594" t="s">
        <v>443</v>
      </c>
      <c r="H24" s="435" t="s">
        <v>544</v>
      </c>
      <c r="I24" s="436">
        <v>0.2</v>
      </c>
      <c r="J24" s="908" t="s">
        <v>444</v>
      </c>
      <c r="K24" s="911" t="s">
        <v>445</v>
      </c>
      <c r="L24" s="1608" t="s">
        <v>446</v>
      </c>
      <c r="M24" s="908" t="s">
        <v>159</v>
      </c>
      <c r="N24" s="908" t="s">
        <v>160</v>
      </c>
      <c r="O24" s="1643"/>
      <c r="P24" s="1643"/>
      <c r="Q24" s="1640">
        <v>45658</v>
      </c>
      <c r="R24" s="1640">
        <v>45992</v>
      </c>
      <c r="S24" s="595"/>
      <c r="T24" s="596"/>
      <c r="U24" s="597">
        <v>0.25</v>
      </c>
      <c r="V24" s="596"/>
      <c r="W24" s="595"/>
      <c r="X24" s="598">
        <v>0.25</v>
      </c>
      <c r="Y24" s="595"/>
      <c r="Z24" s="596"/>
      <c r="AA24" s="597">
        <v>0.25</v>
      </c>
      <c r="AB24" s="596"/>
      <c r="AC24" s="596"/>
      <c r="AD24" s="597">
        <v>0.25</v>
      </c>
      <c r="AE24" s="517"/>
      <c r="AF24" s="509"/>
      <c r="AG24" s="518"/>
      <c r="AH24" s="505"/>
      <c r="AI24" s="584"/>
      <c r="AJ24" s="594"/>
      <c r="AK24" s="281"/>
      <c r="AL24" s="594"/>
      <c r="AM24" s="281"/>
      <c r="AN24" s="594"/>
      <c r="AO24" s="280"/>
      <c r="AP24" s="300"/>
      <c r="AQ24" s="351">
        <f>SUM(AI24,AK24,AM24,AO24,AO24)</f>
        <v>0</v>
      </c>
      <c r="AR24" s="423"/>
    </row>
    <row r="25" spans="1:64" s="313" customFormat="1" ht="174" customHeight="1" x14ac:dyDescent="0.3">
      <c r="A25" s="1589"/>
      <c r="B25" s="1589"/>
      <c r="C25" s="1589"/>
      <c r="D25" s="1589"/>
      <c r="E25" s="1347"/>
      <c r="F25" s="1592"/>
      <c r="G25" s="1595"/>
      <c r="H25" s="164" t="s">
        <v>447</v>
      </c>
      <c r="I25" s="416">
        <v>0.4</v>
      </c>
      <c r="J25" s="908"/>
      <c r="K25" s="911"/>
      <c r="L25" s="1608"/>
      <c r="M25" s="908"/>
      <c r="N25" s="908"/>
      <c r="O25" s="1641"/>
      <c r="P25" s="1641"/>
      <c r="Q25" s="1644"/>
      <c r="R25" s="1644"/>
      <c r="S25" s="595"/>
      <c r="T25" s="596"/>
      <c r="U25" s="597">
        <v>0.25</v>
      </c>
      <c r="V25" s="596"/>
      <c r="W25" s="595"/>
      <c r="X25" s="598">
        <v>0.25</v>
      </c>
      <c r="Y25" s="595"/>
      <c r="Z25" s="596"/>
      <c r="AA25" s="597">
        <v>0.25</v>
      </c>
      <c r="AB25" s="596"/>
      <c r="AC25" s="596"/>
      <c r="AD25" s="597">
        <v>0.25</v>
      </c>
      <c r="AE25" s="517"/>
      <c r="AF25" s="509"/>
      <c r="AG25" s="518"/>
      <c r="AH25" s="505"/>
      <c r="AI25" s="584"/>
      <c r="AJ25" s="601"/>
      <c r="AK25" s="281"/>
      <c r="AL25" s="594"/>
      <c r="AM25" s="281"/>
      <c r="AN25" s="594"/>
      <c r="AO25" s="280"/>
      <c r="AP25" s="300"/>
      <c r="AQ25" s="351">
        <f>SUM(AI25,AK25,AM25,AO25,AO25)</f>
        <v>0</v>
      </c>
      <c r="AR25" s="423"/>
    </row>
    <row r="26" spans="1:64" s="313" customFormat="1" ht="156" customHeight="1" x14ac:dyDescent="0.3">
      <c r="A26" s="1589"/>
      <c r="B26" s="1589"/>
      <c r="C26" s="1589"/>
      <c r="D26" s="1589"/>
      <c r="E26" s="1347"/>
      <c r="F26" s="1592"/>
      <c r="G26" s="1595"/>
      <c r="H26" s="163" t="s">
        <v>585</v>
      </c>
      <c r="I26" s="416">
        <v>0.2</v>
      </c>
      <c r="J26" s="908"/>
      <c r="K26" s="911"/>
      <c r="L26" s="1608"/>
      <c r="M26" s="908"/>
      <c r="N26" s="908"/>
      <c r="O26" s="1641"/>
      <c r="P26" s="1641"/>
      <c r="Q26" s="1644"/>
      <c r="R26" s="1644"/>
      <c r="S26" s="595"/>
      <c r="T26" s="596"/>
      <c r="U26" s="774">
        <v>0.25</v>
      </c>
      <c r="V26" s="596"/>
      <c r="W26" s="595"/>
      <c r="X26" s="598">
        <v>0.25</v>
      </c>
      <c r="Y26" s="595"/>
      <c r="Z26" s="596"/>
      <c r="AA26" s="595">
        <v>25</v>
      </c>
      <c r="AB26" s="596"/>
      <c r="AC26" s="596"/>
      <c r="AD26" s="600">
        <v>0.25</v>
      </c>
      <c r="AE26" s="517"/>
      <c r="AF26" s="509"/>
      <c r="AG26" s="518"/>
      <c r="AH26" s="505"/>
      <c r="AI26" s="584"/>
      <c r="AJ26" s="594"/>
      <c r="AK26" s="281"/>
      <c r="AL26" s="594"/>
      <c r="AM26" s="281"/>
      <c r="AN26" s="594"/>
      <c r="AO26" s="280"/>
      <c r="AP26" s="300"/>
      <c r="AQ26" s="351">
        <f>SUM(AI26,AK26,AM26,AO26,AO26)</f>
        <v>0</v>
      </c>
      <c r="AR26" s="423"/>
    </row>
    <row r="27" spans="1:64" s="313" customFormat="1" ht="103.5" customHeight="1" thickBot="1" x14ac:dyDescent="0.35">
      <c r="A27" s="1589"/>
      <c r="B27" s="1589"/>
      <c r="C27" s="1589"/>
      <c r="D27" s="1589"/>
      <c r="E27" s="1347"/>
      <c r="F27" s="1592"/>
      <c r="G27" s="1595"/>
      <c r="H27" s="417" t="s">
        <v>545</v>
      </c>
      <c r="I27" s="437">
        <v>0.2</v>
      </c>
      <c r="J27" s="908"/>
      <c r="K27" s="911"/>
      <c r="L27" s="1608"/>
      <c r="M27" s="908"/>
      <c r="N27" s="908"/>
      <c r="O27" s="1641"/>
      <c r="P27" s="1641"/>
      <c r="Q27" s="1644"/>
      <c r="R27" s="1644"/>
      <c r="S27" s="595"/>
      <c r="T27" s="596"/>
      <c r="U27" s="595"/>
      <c r="V27" s="596"/>
      <c r="W27" s="595"/>
      <c r="X27" s="598">
        <v>0.5</v>
      </c>
      <c r="Y27" s="595"/>
      <c r="Z27" s="596"/>
      <c r="AA27" s="595"/>
      <c r="AB27" s="596"/>
      <c r="AC27" s="596"/>
      <c r="AD27" s="600">
        <v>0.5</v>
      </c>
      <c r="AE27" s="517"/>
      <c r="AF27" s="509"/>
      <c r="AG27" s="518"/>
      <c r="AH27" s="505"/>
      <c r="AI27" s="584"/>
      <c r="AJ27" s="594"/>
      <c r="AK27" s="281"/>
      <c r="AL27" s="594"/>
      <c r="AM27" s="281"/>
      <c r="AN27" s="594"/>
      <c r="AO27" s="280"/>
      <c r="AP27" s="300"/>
      <c r="AQ27" s="351">
        <f>SUM(AI27,AK27,AM27,AO27,AO27)</f>
        <v>0</v>
      </c>
      <c r="AR27" s="423"/>
    </row>
    <row r="28" spans="1:64" s="313" customFormat="1" ht="16.2" thickBot="1" x14ac:dyDescent="0.35">
      <c r="A28" s="1589"/>
      <c r="B28" s="1589"/>
      <c r="C28" s="1589"/>
      <c r="D28" s="1589"/>
      <c r="E28" s="1382"/>
      <c r="F28" s="1593"/>
      <c r="G28" s="1609"/>
      <c r="H28" s="211"/>
      <c r="I28" s="212">
        <f>SUM(I24:I27)</f>
        <v>1</v>
      </c>
      <c r="J28" s="1280"/>
      <c r="K28" s="911"/>
      <c r="L28" s="1608"/>
      <c r="M28" s="908"/>
      <c r="N28" s="908"/>
      <c r="O28" s="1642"/>
      <c r="P28" s="1642"/>
      <c r="Q28" s="1645"/>
      <c r="R28" s="1646"/>
      <c r="S28" s="522"/>
      <c r="T28" s="522"/>
      <c r="U28" s="522"/>
      <c r="V28" s="522"/>
      <c r="W28" s="522"/>
      <c r="X28" s="522"/>
      <c r="Y28" s="522"/>
      <c r="Z28" s="522"/>
      <c r="AA28" s="522"/>
      <c r="AB28" s="522"/>
      <c r="AC28" s="522"/>
      <c r="AD28" s="522"/>
      <c r="AE28" s="524"/>
      <c r="AF28" s="522"/>
      <c r="AG28" s="523"/>
      <c r="AH28" s="505"/>
      <c r="AI28" s="328" t="e">
        <f>AVERAGE(AI24:AI27)</f>
        <v>#DIV/0!</v>
      </c>
      <c r="AJ28" s="245"/>
      <c r="AK28" s="328" t="e">
        <f>AVERAGE(AK24:AK27)</f>
        <v>#DIV/0!</v>
      </c>
      <c r="AL28" s="245"/>
      <c r="AM28" s="328" t="e">
        <f>AVERAGE(AM24:AM27)</f>
        <v>#DIV/0!</v>
      </c>
      <c r="AN28" s="245"/>
      <c r="AO28" s="328" t="e">
        <f>AVERAGE(AO24:AO27)</f>
        <v>#DIV/0!</v>
      </c>
      <c r="AP28" s="335"/>
      <c r="AQ28" s="303">
        <f>AVERAGE(AQ24:AQ27)</f>
        <v>0</v>
      </c>
      <c r="AR28" s="423"/>
    </row>
    <row r="29" spans="1:64" s="313" customFormat="1" ht="66" customHeight="1" x14ac:dyDescent="0.25">
      <c r="A29" s="1589"/>
      <c r="B29" s="1589"/>
      <c r="C29" s="1589"/>
      <c r="D29" s="1589"/>
      <c r="E29" s="1504">
        <v>0.2</v>
      </c>
      <c r="F29" s="1594" t="s">
        <v>165</v>
      </c>
      <c r="G29" s="1594" t="s">
        <v>448</v>
      </c>
      <c r="H29" s="438" t="s">
        <v>166</v>
      </c>
      <c r="I29" s="439">
        <v>0.3</v>
      </c>
      <c r="J29" s="925" t="s">
        <v>167</v>
      </c>
      <c r="K29" s="912" t="s">
        <v>168</v>
      </c>
      <c r="L29" s="1605" t="s">
        <v>169</v>
      </c>
      <c r="M29" s="925" t="s">
        <v>159</v>
      </c>
      <c r="N29" s="925" t="s">
        <v>546</v>
      </c>
      <c r="O29" s="1643"/>
      <c r="P29" s="1643"/>
      <c r="Q29" s="1640">
        <v>45658</v>
      </c>
      <c r="R29" s="1640">
        <v>45992</v>
      </c>
      <c r="S29" s="490"/>
      <c r="T29" s="844"/>
      <c r="U29" s="490"/>
      <c r="V29" s="495"/>
      <c r="W29" s="490"/>
      <c r="X29" s="497"/>
      <c r="Y29" s="490"/>
      <c r="Z29" s="497"/>
      <c r="AA29" s="603">
        <v>0.25</v>
      </c>
      <c r="AB29" s="499"/>
      <c r="AC29" s="599"/>
      <c r="AD29" s="604">
        <v>0.75</v>
      </c>
      <c r="AE29" s="517"/>
      <c r="AF29" s="509"/>
      <c r="AG29" s="518"/>
      <c r="AH29" s="505"/>
      <c r="AI29" s="584"/>
      <c r="AJ29" s="594"/>
      <c r="AK29" s="281"/>
      <c r="AL29" s="594"/>
      <c r="AM29" s="281"/>
      <c r="AN29" s="594"/>
      <c r="AO29" s="280"/>
      <c r="AP29" s="300"/>
      <c r="AQ29" s="351">
        <f>SUM(AI29,AK29,AM29,AO29,AO29)</f>
        <v>0</v>
      </c>
      <c r="AR29" s="423"/>
    </row>
    <row r="30" spans="1:64" s="313" customFormat="1" ht="156" customHeight="1" thickBot="1" x14ac:dyDescent="0.3">
      <c r="A30" s="1589"/>
      <c r="B30" s="1589"/>
      <c r="C30" s="1589"/>
      <c r="D30" s="1589"/>
      <c r="E30" s="1490"/>
      <c r="F30" s="1595"/>
      <c r="G30" s="1595"/>
      <c r="H30" s="418" t="s">
        <v>586</v>
      </c>
      <c r="I30" s="440">
        <v>0.7</v>
      </c>
      <c r="J30" s="874"/>
      <c r="K30" s="893"/>
      <c r="L30" s="1606"/>
      <c r="M30" s="874"/>
      <c r="N30" s="874"/>
      <c r="O30" s="1641"/>
      <c r="P30" s="1641"/>
      <c r="Q30" s="1641"/>
      <c r="R30" s="1641"/>
      <c r="S30" s="490"/>
      <c r="T30" s="844"/>
      <c r="U30" s="490"/>
      <c r="V30" s="495"/>
      <c r="W30" s="490"/>
      <c r="X30" s="497"/>
      <c r="Y30" s="490"/>
      <c r="Z30" s="497"/>
      <c r="AA30" s="603">
        <v>0.25</v>
      </c>
      <c r="AB30" s="499"/>
      <c r="AC30" s="599"/>
      <c r="AD30" s="604">
        <v>0.75</v>
      </c>
      <c r="AE30" s="517"/>
      <c r="AF30" s="509"/>
      <c r="AG30" s="518"/>
      <c r="AH30" s="505"/>
      <c r="AI30" s="584"/>
      <c r="AJ30" s="594"/>
      <c r="AK30" s="281"/>
      <c r="AL30" s="594"/>
      <c r="AM30" s="281"/>
      <c r="AN30" s="594"/>
      <c r="AO30" s="280"/>
      <c r="AP30" s="300"/>
      <c r="AQ30" s="351">
        <f>SUM(AI30,AK30,AM30,AO30,AO30)</f>
        <v>0</v>
      </c>
      <c r="AR30" s="423"/>
    </row>
    <row r="31" spans="1:64" s="313" customFormat="1" ht="16.2" thickBot="1" x14ac:dyDescent="0.35">
      <c r="A31" s="1589"/>
      <c r="B31" s="1589"/>
      <c r="C31" s="1589"/>
      <c r="D31" s="1590"/>
      <c r="E31" s="1490"/>
      <c r="F31" s="1595"/>
      <c r="G31" s="1604"/>
      <c r="H31" s="211"/>
      <c r="I31" s="212">
        <f>SUM(I29:I30)</f>
        <v>1</v>
      </c>
      <c r="J31" s="1279"/>
      <c r="K31" s="910"/>
      <c r="L31" s="1607"/>
      <c r="M31" s="907"/>
      <c r="N31" s="907"/>
      <c r="O31" s="1642"/>
      <c r="P31" s="1642"/>
      <c r="Q31" s="1642"/>
      <c r="R31" s="1642"/>
      <c r="S31" s="522"/>
      <c r="T31" s="522"/>
      <c r="U31" s="522"/>
      <c r="V31" s="522"/>
      <c r="W31" s="522"/>
      <c r="X31" s="522"/>
      <c r="Y31" s="522"/>
      <c r="Z31" s="522"/>
      <c r="AA31" s="522"/>
      <c r="AB31" s="522"/>
      <c r="AC31" s="522"/>
      <c r="AD31" s="522"/>
      <c r="AE31" s="524"/>
      <c r="AF31" s="522"/>
      <c r="AG31" s="523"/>
      <c r="AH31" s="505"/>
      <c r="AI31" s="328" t="e">
        <f>AVERAGE(AI29:AI30)</f>
        <v>#DIV/0!</v>
      </c>
      <c r="AJ31" s="245"/>
      <c r="AK31" s="328" t="e">
        <f>AVERAGE(AK29:AK30)</f>
        <v>#DIV/0!</v>
      </c>
      <c r="AL31" s="245"/>
      <c r="AM31" s="328" t="e">
        <f>AVERAGE(AM29:AM30)</f>
        <v>#DIV/0!</v>
      </c>
      <c r="AN31" s="245"/>
      <c r="AO31" s="328" t="e">
        <f>AVERAGE(AO29:AO30)</f>
        <v>#DIV/0!</v>
      </c>
      <c r="AP31" s="335"/>
      <c r="AQ31" s="303">
        <f>AVERAGE(AQ29:AQ30)</f>
        <v>0</v>
      </c>
      <c r="AR31" s="423"/>
    </row>
    <row r="32" spans="1:64" s="313" customFormat="1" ht="156.75" customHeight="1" x14ac:dyDescent="0.25">
      <c r="A32" s="1589"/>
      <c r="B32" s="1589"/>
      <c r="C32" s="1589"/>
      <c r="D32" s="1624" t="s">
        <v>602</v>
      </c>
      <c r="E32" s="1352">
        <v>0.2</v>
      </c>
      <c r="F32" s="1627" t="s">
        <v>587</v>
      </c>
      <c r="G32" s="1630" t="s">
        <v>449</v>
      </c>
      <c r="H32" s="441" t="s">
        <v>551</v>
      </c>
      <c r="I32" s="843">
        <v>0.35</v>
      </c>
      <c r="J32" s="925" t="s">
        <v>161</v>
      </c>
      <c r="K32" s="912" t="s">
        <v>162</v>
      </c>
      <c r="L32" s="1605" t="s">
        <v>163</v>
      </c>
      <c r="M32" s="925" t="s">
        <v>159</v>
      </c>
      <c r="N32" s="925" t="s">
        <v>164</v>
      </c>
      <c r="O32" s="1047"/>
      <c r="P32" s="1047"/>
      <c r="Q32" s="864">
        <v>45658</v>
      </c>
      <c r="R32" s="864">
        <v>45992</v>
      </c>
      <c r="S32" s="490"/>
      <c r="T32" s="844"/>
      <c r="U32" s="490"/>
      <c r="V32" s="495"/>
      <c r="W32" s="490"/>
      <c r="X32" s="497"/>
      <c r="Y32" s="490"/>
      <c r="Z32" s="497"/>
      <c r="AA32" s="492">
        <v>25</v>
      </c>
      <c r="AB32" s="499"/>
      <c r="AC32" s="492"/>
      <c r="AD32" s="501">
        <v>75</v>
      </c>
      <c r="AE32" s="517"/>
      <c r="AF32" s="509"/>
      <c r="AG32" s="518"/>
      <c r="AH32" s="505"/>
      <c r="AI32" s="605"/>
      <c r="AJ32" s="594"/>
      <c r="AK32" s="281"/>
      <c r="AL32" s="594"/>
      <c r="AM32" s="281"/>
      <c r="AN32" s="594"/>
      <c r="AO32" s="280"/>
      <c r="AP32" s="300"/>
      <c r="AQ32" s="351">
        <f>SUM(AI32,AK32,AM32,AO32,AO32)</f>
        <v>0</v>
      </c>
      <c r="AR32" s="423"/>
    </row>
    <row r="33" spans="1:44" s="313" customFormat="1" ht="53.25" customHeight="1" x14ac:dyDescent="0.25">
      <c r="A33" s="1589"/>
      <c r="B33" s="1589"/>
      <c r="C33" s="1589"/>
      <c r="D33" s="1625"/>
      <c r="E33" s="1347"/>
      <c r="F33" s="1628"/>
      <c r="G33" s="887"/>
      <c r="H33" s="419" t="s">
        <v>450</v>
      </c>
      <c r="I33" s="840">
        <v>0.3</v>
      </c>
      <c r="J33" s="874"/>
      <c r="K33" s="893"/>
      <c r="L33" s="1606"/>
      <c r="M33" s="874"/>
      <c r="N33" s="874"/>
      <c r="O33" s="1019"/>
      <c r="P33" s="1019"/>
      <c r="Q33" s="865"/>
      <c r="R33" s="865"/>
      <c r="S33" s="490"/>
      <c r="T33" s="844"/>
      <c r="U33" s="490"/>
      <c r="V33" s="495"/>
      <c r="W33" s="490"/>
      <c r="X33" s="497"/>
      <c r="Y33" s="490"/>
      <c r="Z33" s="497"/>
      <c r="AA33" s="492">
        <v>25</v>
      </c>
      <c r="AB33" s="499"/>
      <c r="AC33" s="492"/>
      <c r="AD33" s="501">
        <v>75</v>
      </c>
      <c r="AE33" s="517"/>
      <c r="AF33" s="509"/>
      <c r="AG33" s="518"/>
      <c r="AH33" s="505"/>
      <c r="AI33" s="605"/>
      <c r="AJ33" s="594"/>
      <c r="AK33" s="281"/>
      <c r="AL33" s="594"/>
      <c r="AM33" s="281"/>
      <c r="AN33" s="594"/>
      <c r="AO33" s="280"/>
      <c r="AP33" s="300"/>
      <c r="AQ33" s="351">
        <f>SUM(AI33,AK33,AM33,AO33,AO33)</f>
        <v>0</v>
      </c>
      <c r="AR33" s="423"/>
    </row>
    <row r="34" spans="1:44" s="313" customFormat="1" ht="89.25" customHeight="1" thickBot="1" x14ac:dyDescent="0.3">
      <c r="A34" s="1589"/>
      <c r="B34" s="1589"/>
      <c r="C34" s="1589"/>
      <c r="D34" s="1625"/>
      <c r="E34" s="1347"/>
      <c r="F34" s="1628"/>
      <c r="G34" s="887"/>
      <c r="H34" s="417" t="s">
        <v>451</v>
      </c>
      <c r="I34" s="42">
        <v>0.35</v>
      </c>
      <c r="J34" s="874"/>
      <c r="K34" s="893"/>
      <c r="L34" s="1606"/>
      <c r="M34" s="874"/>
      <c r="N34" s="874"/>
      <c r="O34" s="1019"/>
      <c r="P34" s="1019"/>
      <c r="Q34" s="865"/>
      <c r="R34" s="865"/>
      <c r="S34" s="490"/>
      <c r="T34" s="844"/>
      <c r="U34" s="490"/>
      <c r="V34" s="495"/>
      <c r="W34" s="490"/>
      <c r="X34" s="497"/>
      <c r="Y34" s="490"/>
      <c r="Z34" s="497"/>
      <c r="AA34" s="492">
        <v>25</v>
      </c>
      <c r="AB34" s="499"/>
      <c r="AC34" s="492"/>
      <c r="AD34" s="501">
        <v>75</v>
      </c>
      <c r="AE34" s="517"/>
      <c r="AF34" s="509"/>
      <c r="AG34" s="518"/>
      <c r="AH34" s="505"/>
      <c r="AI34" s="605"/>
      <c r="AJ34" s="594"/>
      <c r="AK34" s="281"/>
      <c r="AL34" s="594"/>
      <c r="AM34" s="281"/>
      <c r="AN34" s="594"/>
      <c r="AO34" s="280"/>
      <c r="AP34" s="300"/>
      <c r="AQ34" s="351">
        <f>SUM(AI34,AK34,AM34,AO34,AO34)</f>
        <v>0</v>
      </c>
      <c r="AR34" s="423"/>
    </row>
    <row r="35" spans="1:44" s="313" customFormat="1" ht="16.2" thickBot="1" x14ac:dyDescent="0.35">
      <c r="A35" s="1590"/>
      <c r="B35" s="1590"/>
      <c r="C35" s="1590"/>
      <c r="D35" s="1626"/>
      <c r="E35" s="1348"/>
      <c r="F35" s="1629"/>
      <c r="G35" s="1631"/>
      <c r="H35" s="211"/>
      <c r="I35" s="212">
        <f>SUM(I32:I34)</f>
        <v>0.99999999999999989</v>
      </c>
      <c r="J35" s="1279"/>
      <c r="K35" s="910"/>
      <c r="L35" s="1607"/>
      <c r="M35" s="907"/>
      <c r="N35" s="907"/>
      <c r="O35" s="1045"/>
      <c r="P35" s="1045"/>
      <c r="Q35" s="866"/>
      <c r="R35" s="866"/>
      <c r="S35" s="522"/>
      <c r="T35" s="522"/>
      <c r="U35" s="522"/>
      <c r="V35" s="522"/>
      <c r="W35" s="522"/>
      <c r="X35" s="522"/>
      <c r="Y35" s="522"/>
      <c r="Z35" s="522"/>
      <c r="AA35" s="522"/>
      <c r="AB35" s="522"/>
      <c r="AC35" s="522"/>
      <c r="AD35" s="522"/>
      <c r="AE35" s="524"/>
      <c r="AF35" s="522"/>
      <c r="AG35" s="523"/>
      <c r="AH35" s="505"/>
      <c r="AI35" s="328" t="e">
        <f>AVERAGE(AI32:AI34)</f>
        <v>#DIV/0!</v>
      </c>
      <c r="AJ35" s="245"/>
      <c r="AK35" s="328" t="e">
        <f>AVERAGE(AK32:AK34)</f>
        <v>#DIV/0!</v>
      </c>
      <c r="AL35" s="245"/>
      <c r="AM35" s="328" t="e">
        <f>AVERAGE(AM32:AM34)</f>
        <v>#DIV/0!</v>
      </c>
      <c r="AN35" s="245"/>
      <c r="AO35" s="328" t="e">
        <f>AVERAGE(AO32:AO34)</f>
        <v>#DIV/0!</v>
      </c>
      <c r="AP35" s="335"/>
      <c r="AQ35" s="303">
        <f>AVERAGE(AQ32:AQ34)</f>
        <v>0</v>
      </c>
      <c r="AR35" s="423"/>
    </row>
    <row r="36" spans="1:44" s="313" customFormat="1" ht="409.6" customHeight="1" x14ac:dyDescent="0.25">
      <c r="A36" s="1619" t="s">
        <v>193</v>
      </c>
      <c r="B36" s="1620" t="s">
        <v>194</v>
      </c>
      <c r="C36" s="1620" t="s">
        <v>603</v>
      </c>
      <c r="D36" s="1619" t="s">
        <v>452</v>
      </c>
      <c r="E36" s="1610">
        <v>0.15</v>
      </c>
      <c r="F36" s="1621" t="s">
        <v>552</v>
      </c>
      <c r="G36" s="1616" t="s">
        <v>453</v>
      </c>
      <c r="H36" s="441" t="s">
        <v>547</v>
      </c>
      <c r="I36" s="442">
        <v>0.5</v>
      </c>
      <c r="J36" s="925" t="s">
        <v>548</v>
      </c>
      <c r="K36" s="912" t="s">
        <v>454</v>
      </c>
      <c r="L36" s="1605" t="s">
        <v>549</v>
      </c>
      <c r="M36" s="925" t="s">
        <v>172</v>
      </c>
      <c r="N36" s="925" t="s">
        <v>173</v>
      </c>
      <c r="O36" s="1047"/>
      <c r="P36" s="1047"/>
      <c r="Q36" s="864">
        <v>45292</v>
      </c>
      <c r="R36" s="864">
        <v>45627</v>
      </c>
      <c r="S36" s="610"/>
      <c r="T36" s="608"/>
      <c r="U36" s="597">
        <v>0.25</v>
      </c>
      <c r="V36" s="608"/>
      <c r="W36" s="612"/>
      <c r="X36" s="598">
        <v>0.25</v>
      </c>
      <c r="Y36" s="612"/>
      <c r="Z36" s="608"/>
      <c r="AA36" s="598">
        <v>0.25</v>
      </c>
      <c r="AB36" s="608"/>
      <c r="AC36" s="612"/>
      <c r="AD36" s="598">
        <v>0.25</v>
      </c>
      <c r="AE36" s="515"/>
      <c r="AF36" s="508"/>
      <c r="AG36" s="516"/>
      <c r="AH36" s="506"/>
      <c r="AI36" s="605"/>
      <c r="AJ36" s="606"/>
      <c r="AK36" s="281"/>
      <c r="AL36" s="606"/>
      <c r="AM36" s="281"/>
      <c r="AN36" s="606"/>
      <c r="AO36" s="280"/>
      <c r="AP36" s="300"/>
      <c r="AQ36" s="351">
        <f>SUM(AI36,AK36,AM36,AO36,AO36)</f>
        <v>0</v>
      </c>
      <c r="AR36" s="423"/>
    </row>
    <row r="37" spans="1:44" s="313" customFormat="1" ht="274.5" customHeight="1" thickBot="1" x14ac:dyDescent="0.3">
      <c r="A37" s="1619"/>
      <c r="B37" s="1620"/>
      <c r="C37" s="1620"/>
      <c r="D37" s="1619"/>
      <c r="E37" s="1611"/>
      <c r="F37" s="1622"/>
      <c r="G37" s="1617"/>
      <c r="H37" s="417" t="s">
        <v>455</v>
      </c>
      <c r="I37" s="443">
        <v>0.5</v>
      </c>
      <c r="J37" s="874"/>
      <c r="K37" s="893"/>
      <c r="L37" s="1606"/>
      <c r="M37" s="874"/>
      <c r="N37" s="874"/>
      <c r="O37" s="1019"/>
      <c r="P37" s="1019"/>
      <c r="Q37" s="865"/>
      <c r="R37" s="865"/>
      <c r="S37" s="610"/>
      <c r="T37" s="608"/>
      <c r="U37" s="611">
        <v>0.25</v>
      </c>
      <c r="V37" s="607"/>
      <c r="W37" s="613"/>
      <c r="X37" s="609">
        <v>0.25</v>
      </c>
      <c r="Y37" s="613"/>
      <c r="Z37" s="607"/>
      <c r="AA37" s="611">
        <v>0.25</v>
      </c>
      <c r="AB37" s="607"/>
      <c r="AC37" s="612"/>
      <c r="AD37" s="609">
        <v>0.25</v>
      </c>
      <c r="AE37" s="515"/>
      <c r="AF37" s="508"/>
      <c r="AG37" s="516"/>
      <c r="AH37" s="506"/>
      <c r="AI37" s="605"/>
      <c r="AJ37" s="606"/>
      <c r="AK37" s="281"/>
      <c r="AL37" s="606"/>
      <c r="AM37" s="281"/>
      <c r="AN37" s="606"/>
      <c r="AO37" s="280"/>
      <c r="AP37" s="300"/>
      <c r="AQ37" s="351">
        <f>SUM(AI37,AK37,AM37,AO37,AO37)</f>
        <v>0</v>
      </c>
      <c r="AR37" s="423"/>
    </row>
    <row r="38" spans="1:44" s="313" customFormat="1" ht="16.2" thickBot="1" x14ac:dyDescent="0.35">
      <c r="A38" s="1619"/>
      <c r="B38" s="1620"/>
      <c r="C38" s="1620"/>
      <c r="D38" s="1619"/>
      <c r="E38" s="1612"/>
      <c r="F38" s="1623"/>
      <c r="G38" s="1618"/>
      <c r="H38" s="211"/>
      <c r="I38" s="212">
        <f>SUM(I36:I37)</f>
        <v>1</v>
      </c>
      <c r="J38" s="1279"/>
      <c r="K38" s="910"/>
      <c r="L38" s="1607"/>
      <c r="M38" s="907"/>
      <c r="N38" s="907"/>
      <c r="O38" s="1045"/>
      <c r="P38" s="1045"/>
      <c r="Q38" s="866"/>
      <c r="R38" s="866"/>
      <c r="S38" s="522"/>
      <c r="T38" s="522"/>
      <c r="U38" s="522"/>
      <c r="V38" s="522"/>
      <c r="W38" s="522"/>
      <c r="X38" s="522"/>
      <c r="Y38" s="522"/>
      <c r="Z38" s="522"/>
      <c r="AA38" s="522"/>
      <c r="AB38" s="522"/>
      <c r="AC38" s="522"/>
      <c r="AD38" s="522"/>
      <c r="AE38" s="524"/>
      <c r="AF38" s="522"/>
      <c r="AG38" s="523"/>
      <c r="AI38" s="328" t="e">
        <f>AVERAGE(AI36:AI37)</f>
        <v>#DIV/0!</v>
      </c>
      <c r="AJ38" s="245"/>
      <c r="AK38" s="328" t="e">
        <f>AVERAGE(AK36:AK37)</f>
        <v>#DIV/0!</v>
      </c>
      <c r="AL38" s="245"/>
      <c r="AM38" s="328" t="e">
        <f>AVERAGE(AM36:AM37)</f>
        <v>#DIV/0!</v>
      </c>
      <c r="AN38" s="245"/>
      <c r="AO38" s="328" t="e">
        <f>AVERAGE(AO36:AO37)</f>
        <v>#DIV/0!</v>
      </c>
      <c r="AP38" s="335"/>
      <c r="AQ38" s="303">
        <f>AVERAGE(AQ36:AQ37)</f>
        <v>0</v>
      </c>
    </row>
    <row r="39" spans="1:44" s="313" customFormat="1" ht="124.5" customHeight="1" x14ac:dyDescent="0.25">
      <c r="A39" s="1619"/>
      <c r="B39" s="1620"/>
      <c r="C39" s="1620"/>
      <c r="D39" s="1619"/>
      <c r="E39" s="1610">
        <v>0.15</v>
      </c>
      <c r="F39" s="1613" t="s">
        <v>456</v>
      </c>
      <c r="G39" s="1616" t="s">
        <v>457</v>
      </c>
      <c r="H39" s="441" t="s">
        <v>550</v>
      </c>
      <c r="I39" s="444">
        <v>0.5</v>
      </c>
      <c r="J39" s="925" t="s">
        <v>174</v>
      </c>
      <c r="K39" s="1283" t="s">
        <v>175</v>
      </c>
      <c r="L39" s="1605" t="s">
        <v>176</v>
      </c>
      <c r="M39" s="925" t="s">
        <v>172</v>
      </c>
      <c r="N39" s="925" t="s">
        <v>177</v>
      </c>
      <c r="O39" s="1634"/>
      <c r="P39" s="1634"/>
      <c r="Q39" s="1637">
        <v>45658</v>
      </c>
      <c r="R39" s="1637">
        <v>45992</v>
      </c>
      <c r="S39" s="562"/>
      <c r="T39" s="495"/>
      <c r="U39" s="562">
        <v>0.25</v>
      </c>
      <c r="V39" s="495"/>
      <c r="W39" s="562"/>
      <c r="X39" s="569">
        <v>0.25</v>
      </c>
      <c r="Y39" s="562"/>
      <c r="Z39" s="615"/>
      <c r="AA39" s="603">
        <v>0.25</v>
      </c>
      <c r="AB39" s="616"/>
      <c r="AC39" s="602"/>
      <c r="AD39" s="604">
        <v>0.25</v>
      </c>
      <c r="AE39" s="519"/>
      <c r="AF39" s="510"/>
      <c r="AG39" s="520"/>
      <c r="AH39" s="420"/>
      <c r="AI39" s="584"/>
      <c r="AJ39" s="614"/>
      <c r="AK39" s="281"/>
      <c r="AL39" s="614"/>
      <c r="AM39" s="281"/>
      <c r="AN39" s="614"/>
      <c r="AO39" s="280"/>
      <c r="AP39" s="300"/>
      <c r="AQ39" s="351">
        <f>SUM(AI39,AK39,AM39,AO39,AO39)</f>
        <v>0</v>
      </c>
    </row>
    <row r="40" spans="1:44" s="313" customFormat="1" ht="408.75" customHeight="1" thickBot="1" x14ac:dyDescent="0.3">
      <c r="A40" s="1619"/>
      <c r="B40" s="1620"/>
      <c r="C40" s="1620"/>
      <c r="D40" s="1619"/>
      <c r="E40" s="1611"/>
      <c r="F40" s="1614"/>
      <c r="G40" s="1617"/>
      <c r="H40" s="417" t="s">
        <v>458</v>
      </c>
      <c r="I40" s="445">
        <v>0.5</v>
      </c>
      <c r="J40" s="874"/>
      <c r="K40" s="1268"/>
      <c r="L40" s="1606"/>
      <c r="M40" s="874"/>
      <c r="N40" s="874"/>
      <c r="O40" s="1635"/>
      <c r="P40" s="1635"/>
      <c r="Q40" s="1638"/>
      <c r="R40" s="1638"/>
      <c r="S40" s="490"/>
      <c r="T40" s="844"/>
      <c r="U40" s="490">
        <v>0.25</v>
      </c>
      <c r="V40" s="495"/>
      <c r="W40" s="490"/>
      <c r="X40" s="569">
        <v>0.25</v>
      </c>
      <c r="Y40" s="490"/>
      <c r="Z40" s="497"/>
      <c r="AA40" s="603">
        <v>0.25</v>
      </c>
      <c r="AB40" s="499"/>
      <c r="AC40" s="492"/>
      <c r="AD40" s="604">
        <v>0.25</v>
      </c>
      <c r="AE40" s="519"/>
      <c r="AF40" s="510"/>
      <c r="AG40" s="520"/>
      <c r="AH40" s="420"/>
      <c r="AI40" s="584"/>
      <c r="AJ40" s="614"/>
      <c r="AK40" s="281"/>
      <c r="AL40" s="614"/>
      <c r="AM40" s="281"/>
      <c r="AN40" s="614"/>
      <c r="AO40" s="280"/>
      <c r="AP40" s="300"/>
      <c r="AQ40" s="351">
        <f>SUM(AI40,AK40,AM40,AO40,AO40)</f>
        <v>0</v>
      </c>
    </row>
    <row r="41" spans="1:44" s="313" customFormat="1" ht="16.2" thickBot="1" x14ac:dyDescent="0.35">
      <c r="A41" s="1619"/>
      <c r="B41" s="1620"/>
      <c r="C41" s="1620"/>
      <c r="D41" s="1619"/>
      <c r="E41" s="1612"/>
      <c r="F41" s="1615"/>
      <c r="G41" s="1618"/>
      <c r="H41" s="211"/>
      <c r="I41" s="212">
        <f>SUM(I39:I40)</f>
        <v>1</v>
      </c>
      <c r="J41" s="1279"/>
      <c r="K41" s="1281"/>
      <c r="L41" s="1607"/>
      <c r="M41" s="907"/>
      <c r="N41" s="907"/>
      <c r="O41" s="1636"/>
      <c r="P41" s="1636"/>
      <c r="Q41" s="1639"/>
      <c r="R41" s="1639"/>
      <c r="S41" s="522"/>
      <c r="T41" s="522"/>
      <c r="U41" s="522"/>
      <c r="V41" s="522"/>
      <c r="W41" s="522"/>
      <c r="X41" s="522"/>
      <c r="Y41" s="522"/>
      <c r="Z41" s="522"/>
      <c r="AA41" s="522"/>
      <c r="AB41" s="522"/>
      <c r="AC41" s="522"/>
      <c r="AD41" s="522"/>
      <c r="AE41" s="524"/>
      <c r="AF41" s="522"/>
      <c r="AG41" s="523"/>
      <c r="AI41" s="328" t="e">
        <f>AVERAGE(AI39:AI40)</f>
        <v>#DIV/0!</v>
      </c>
      <c r="AJ41" s="245"/>
      <c r="AK41" s="328" t="e">
        <f>AVERAGE(AK39:AK40)</f>
        <v>#DIV/0!</v>
      </c>
      <c r="AL41" s="245"/>
      <c r="AM41" s="328" t="e">
        <f>AVERAGE(AM39:AM40)</f>
        <v>#DIV/0!</v>
      </c>
      <c r="AN41" s="245"/>
      <c r="AO41" s="328" t="e">
        <f>AVERAGE(AO39:AO40)</f>
        <v>#DIV/0!</v>
      </c>
      <c r="AP41" s="335"/>
      <c r="AQ41" s="303">
        <f>AVERAGE(AQ39:AQ40)</f>
        <v>0</v>
      </c>
    </row>
    <row r="42" spans="1:44" x14ac:dyDescent="0.3">
      <c r="E42" s="479">
        <f>SUM(E13:E41)</f>
        <v>1</v>
      </c>
    </row>
    <row r="44" spans="1:44" ht="15" x14ac:dyDescent="0.3">
      <c r="F44" s="414" t="s">
        <v>561</v>
      </c>
      <c r="G44" s="415" t="e">
        <f>AI12</f>
        <v>#DIV/0!</v>
      </c>
    </row>
    <row r="45" spans="1:44" ht="15" x14ac:dyDescent="0.3">
      <c r="F45" s="414" t="s">
        <v>30</v>
      </c>
      <c r="G45" s="415" t="e">
        <f>AK12</f>
        <v>#DIV/0!</v>
      </c>
    </row>
    <row r="46" spans="1:44" ht="15" x14ac:dyDescent="0.3">
      <c r="F46" s="414" t="s">
        <v>31</v>
      </c>
      <c r="G46" s="415" t="e">
        <f>AM12</f>
        <v>#DIV/0!</v>
      </c>
    </row>
    <row r="47" spans="1:44" ht="15" x14ac:dyDescent="0.3">
      <c r="F47" s="414" t="s">
        <v>32</v>
      </c>
      <c r="G47" s="415" t="e">
        <f>AM12</f>
        <v>#DIV/0!</v>
      </c>
    </row>
    <row r="48" spans="1:44" ht="15" x14ac:dyDescent="0.3">
      <c r="F48" s="414" t="s">
        <v>33</v>
      </c>
      <c r="G48" s="415" t="e">
        <f>AO12</f>
        <v>#DIV/0!</v>
      </c>
    </row>
  </sheetData>
  <mergeCells count="146">
    <mergeCell ref="M39:M41"/>
    <mergeCell ref="M29:M31"/>
    <mergeCell ref="N29:N31"/>
    <mergeCell ref="O29:O31"/>
    <mergeCell ref="Q32:Q35"/>
    <mergeCell ref="P29:P31"/>
    <mergeCell ref="N36:N38"/>
    <mergeCell ref="O36:O38"/>
    <mergeCell ref="P36:P38"/>
    <mergeCell ref="R32:R35"/>
    <mergeCell ref="M32:M35"/>
    <mergeCell ref="N32:N35"/>
    <mergeCell ref="O32:O35"/>
    <mergeCell ref="P32:P35"/>
    <mergeCell ref="S17:AD17"/>
    <mergeCell ref="S23:AD23"/>
    <mergeCell ref="M36:M38"/>
    <mergeCell ref="N39:N41"/>
    <mergeCell ref="O39:O41"/>
    <mergeCell ref="P39:P41"/>
    <mergeCell ref="Q39:Q41"/>
    <mergeCell ref="R39:R41"/>
    <mergeCell ref="Q36:Q38"/>
    <mergeCell ref="R36:R38"/>
    <mergeCell ref="Q29:Q31"/>
    <mergeCell ref="R29:R31"/>
    <mergeCell ref="P24:P28"/>
    <mergeCell ref="Q24:Q28"/>
    <mergeCell ref="R24:R28"/>
    <mergeCell ref="O24:O28"/>
    <mergeCell ref="R18:R23"/>
    <mergeCell ref="O18:O23"/>
    <mergeCell ref="P18:P23"/>
    <mergeCell ref="D32:D35"/>
    <mergeCell ref="E32:E35"/>
    <mergeCell ref="F32:F35"/>
    <mergeCell ref="G32:G35"/>
    <mergeCell ref="J32:J35"/>
    <mergeCell ref="E36:E38"/>
    <mergeCell ref="J36:J38"/>
    <mergeCell ref="K32:K35"/>
    <mergeCell ref="L32:L35"/>
    <mergeCell ref="E39:E41"/>
    <mergeCell ref="F39:F41"/>
    <mergeCell ref="G39:G41"/>
    <mergeCell ref="J39:J41"/>
    <mergeCell ref="K39:K41"/>
    <mergeCell ref="L39:L41"/>
    <mergeCell ref="K36:K38"/>
    <mergeCell ref="A36:A41"/>
    <mergeCell ref="B36:B41"/>
    <mergeCell ref="C36:C41"/>
    <mergeCell ref="D36:D41"/>
    <mergeCell ref="F36:F38"/>
    <mergeCell ref="G36:G38"/>
    <mergeCell ref="L36:L38"/>
    <mergeCell ref="J24:J28"/>
    <mergeCell ref="K24:K28"/>
    <mergeCell ref="L24:L28"/>
    <mergeCell ref="M10:M11"/>
    <mergeCell ref="N10:N11"/>
    <mergeCell ref="M24:M28"/>
    <mergeCell ref="N24:N28"/>
    <mergeCell ref="G24:G28"/>
    <mergeCell ref="J10:J11"/>
    <mergeCell ref="K10:K11"/>
    <mergeCell ref="L10:L11"/>
    <mergeCell ref="J13:J17"/>
    <mergeCell ref="K13:K17"/>
    <mergeCell ref="L18:L23"/>
    <mergeCell ref="M18:M23"/>
    <mergeCell ref="N18:N23"/>
    <mergeCell ref="AK10:AK11"/>
    <mergeCell ref="AL10:AL11"/>
    <mergeCell ref="AM10:AM11"/>
    <mergeCell ref="AN10:AN11"/>
    <mergeCell ref="AO10:AO11"/>
    <mergeCell ref="AE10:AE12"/>
    <mergeCell ref="AF10:AF12"/>
    <mergeCell ref="AG10:AG12"/>
    <mergeCell ref="AH10:AH12"/>
    <mergeCell ref="O10:O11"/>
    <mergeCell ref="P10:P11"/>
    <mergeCell ref="Q10:R10"/>
    <mergeCell ref="S10:AD10"/>
    <mergeCell ref="A24:A35"/>
    <mergeCell ref="B24:B35"/>
    <mergeCell ref="C24:C35"/>
    <mergeCell ref="D24:D31"/>
    <mergeCell ref="E24:E28"/>
    <mergeCell ref="F24:F28"/>
    <mergeCell ref="E29:E31"/>
    <mergeCell ref="F29:F31"/>
    <mergeCell ref="I10:I11"/>
    <mergeCell ref="A13:A17"/>
    <mergeCell ref="B13:B17"/>
    <mergeCell ref="C13:C17"/>
    <mergeCell ref="D13:D17"/>
    <mergeCell ref="E13:E17"/>
    <mergeCell ref="F13:F17"/>
    <mergeCell ref="G13:G17"/>
    <mergeCell ref="G29:G31"/>
    <mergeCell ref="J29:J31"/>
    <mergeCell ref="K29:K31"/>
    <mergeCell ref="L29:L31"/>
    <mergeCell ref="AP1:AQ1"/>
    <mergeCell ref="AP2:AQ2"/>
    <mergeCell ref="AP3:AQ3"/>
    <mergeCell ref="A6:F7"/>
    <mergeCell ref="G6:J7"/>
    <mergeCell ref="E8:AJ8"/>
    <mergeCell ref="A1:F5"/>
    <mergeCell ref="A10:A12"/>
    <mergeCell ref="B10:B12"/>
    <mergeCell ref="C10:C12"/>
    <mergeCell ref="D10:D12"/>
    <mergeCell ref="F10:F11"/>
    <mergeCell ref="A9:D9"/>
    <mergeCell ref="E9:R9"/>
    <mergeCell ref="G10:G11"/>
    <mergeCell ref="H10:H11"/>
    <mergeCell ref="AQ10:AQ11"/>
    <mergeCell ref="E12:F12"/>
    <mergeCell ref="G12:R12"/>
    <mergeCell ref="AP10:AP11"/>
    <mergeCell ref="AI10:AI11"/>
    <mergeCell ref="AJ10:AJ11"/>
    <mergeCell ref="S9:AD9"/>
    <mergeCell ref="AI9:AQ9"/>
    <mergeCell ref="Q18:Q23"/>
    <mergeCell ref="R13:R17"/>
    <mergeCell ref="A18:A23"/>
    <mergeCell ref="B18:B23"/>
    <mergeCell ref="C18:C23"/>
    <mergeCell ref="D18:D23"/>
    <mergeCell ref="E18:E23"/>
    <mergeCell ref="F18:F23"/>
    <mergeCell ref="G18:G23"/>
    <mergeCell ref="J18:J23"/>
    <mergeCell ref="K18:K23"/>
    <mergeCell ref="L13:L17"/>
    <mergeCell ref="M13:M17"/>
    <mergeCell ref="N13:N17"/>
    <mergeCell ref="O13:O17"/>
    <mergeCell ref="P13:P17"/>
    <mergeCell ref="Q13:Q17"/>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Secretaria General</vt:lpstr>
      <vt:lpstr>Social</vt:lpstr>
      <vt:lpstr>Infraesctrutura</vt:lpstr>
      <vt:lpstr>Transporte</vt:lpstr>
      <vt:lpstr>Administrativa</vt:lpstr>
      <vt:lpstr>Juridica</vt:lpstr>
      <vt:lpstr>Financiera</vt:lpstr>
      <vt:lpstr>control interno</vt:lpstr>
      <vt:lpstr>Comunicaciones</vt:lpstr>
    </vt:vector>
  </TitlesOfParts>
  <Company>MetroPlus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Gutierrez</dc:creator>
  <cp:lastModifiedBy>Liliana María Jaramillo Aristizábal</cp:lastModifiedBy>
  <dcterms:created xsi:type="dcterms:W3CDTF">2016-02-12T20:19:42Z</dcterms:created>
  <dcterms:modified xsi:type="dcterms:W3CDTF">2026-01-29T22:18:43Z</dcterms:modified>
</cp:coreProperties>
</file>